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<sst xmlns="http://schemas.openxmlformats.org/spreadsheetml/2006/main" count="153" uniqueCount="107">
  <si>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</si>
  <si>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</si>
  <si>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</si>
  <si>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</si>
  <si>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</si>
  <si>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</si>
  <si>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</si>
  <si>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</si>
  <si>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</si>
  <si>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</si>
  <si>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</si>
  <si>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</si>
  <si>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</si>
  <si>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</si>
  <si>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</si>
  <si>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</si>
  <si>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</si>
  <si>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</si>
  <si>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</si>
  <si>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</si>
  <si>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</si>
  <si>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</si>
  <si>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</si>
  <si>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</si>
  <si>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</si>
  <si>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</si>
  <si>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</si>
  <si>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</si>
  <si>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</si>
  <si>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</si>
  <si>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</si>
  <si>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</si>
  <si>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</si>
  <si>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</si>
  <si>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</si>
  <si>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</si>
  <si>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</si>
  <si>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</si>
  <si>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</si>
  <si>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</si>
  <si>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</si>
  <si>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</si>
  <si>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</si>
  <si>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</si>
  <si>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</si>
  <si>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</si>
  <si>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</si>
  <si>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</si>
  <si>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</si>
  <si>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</si>
  <si>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</si>
  <si>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</si>
  <si>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</si>
  <si>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</si>
  <si>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</si>
  <si>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</si>
  <si>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</si>
  <si>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</si>
  <si>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</si>
  <si>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</si>
  <si>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</si>
  <si>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</si>
  <si>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</si>
  <si>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</si>
  <si>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</si>
  <si>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</si>
  <si>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</si>
  <si>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</si>
  <si>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</si>
  <si>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</si>
  <si>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</si>
  <si>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</si>
  <si>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</si>
  <si>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</si>
  <si>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</si>
  <si>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</si>
  <si>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</si>
  <si>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</si>
  <si>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</si>
  <si>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</si>
  <si>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</si>
  <si>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</si>
  <si>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</si>
  <si>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</si>
  <si>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</si>
  <si>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</si>
  <si>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</si>
  <si>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اياد</t>
  </si>
  <si>
    <t>شيك رقم 30000453</t>
  </si>
  <si>
    <t>15.03.2017</t>
  </si>
  <si>
    <t>القئة</t>
  </si>
  <si>
    <t>هاشم</t>
  </si>
  <si>
    <t>اخضار فتايل للمظخة</t>
  </si>
  <si>
    <t>16.03.2017</t>
  </si>
  <si>
    <t>ثمن كرت عداد كهرباء مسبق الدفع - قاعة ومسجد الصالحين</t>
  </si>
  <si>
    <t>ثمن كرت عداد كهرباء مسبق الدفع - رائد محمد حسن ملحم</t>
  </si>
  <si>
    <t>طلب معلومات</t>
  </si>
  <si>
    <t>رسوم بناء - حسن بدر حسن جوابرة</t>
  </si>
  <si>
    <t>تنازل عن خدمة مياه - دلال شكري شاكر يحيى</t>
  </si>
  <si>
    <t>دفعة من اشتراك كهرباء - دلال شكري شاكر يحيى</t>
  </si>
  <si>
    <t>2017 . 03 . 18</t>
  </si>
  <si>
    <t>ثمن لوز اخضر ضيافة مؤتمر التنمية الاقتصادية</t>
  </si>
  <si>
    <t>اشتراك كهرباء  - شركة سقا خضري</t>
  </si>
  <si>
    <t>رسوم دورة كهرباء قرار بلدية - وليد حسام حمزة يحيى</t>
  </si>
  <si>
    <t>ثمن 12 تنك مياه صغير - محمد ابو حالوش</t>
  </si>
  <si>
    <t>فتح ملف ترخيص - عبد السلام محمد صبيح</t>
  </si>
  <si>
    <t>دفعة من اشتراك كهرباء - جودت مصطفى احمد اطرش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</si>
</sst>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1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2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0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48.57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184" t="s">
        <v>100</v>
      </c>
      <c r="C1" s="184"/>
      <c r="D1" s="184"/>
      <c r="E1" s="184"/>
      <c r="F1" s="184"/>
      <c r="G1" s="184"/>
      <c r="H1" s="184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206" t="s">
        <v>35</v>
      </c>
      <c r="C2" s="207"/>
      <c r="D2" s="207"/>
      <c r="E2" s="207"/>
      <c r="F2" s="207"/>
      <c r="G2" s="208"/>
      <c r="H2" s="209"/>
      <c r="I2" s="210" t="s">
        <v>23</v>
      </c>
      <c r="J2" s="211"/>
      <c r="K2" s="211"/>
      <c r="L2" s="211"/>
      <c r="M2" s="211"/>
      <c r="N2" s="211"/>
      <c r="O2" s="211"/>
      <c r="P2" s="211"/>
      <c r="Q2" s="211"/>
      <c r="R2" s="211"/>
      <c r="S2" s="212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00" t="s">
        <v>17</v>
      </c>
      <c r="C3" s="198" t="s">
        <v>38</v>
      </c>
      <c r="D3" s="194" t="s">
        <v>4</v>
      </c>
      <c r="E3" s="194"/>
      <c r="F3" s="195"/>
      <c r="G3" s="202" t="s">
        <v>2</v>
      </c>
      <c r="H3" s="204" t="s">
        <v>1</v>
      </c>
      <c r="I3" s="192" t="s">
        <v>4</v>
      </c>
      <c r="J3" s="192"/>
      <c r="K3" s="192"/>
      <c r="L3" s="192"/>
      <c r="M3" s="192"/>
      <c r="N3" s="192"/>
      <c r="O3" s="193"/>
      <c r="P3" s="81" t="s">
        <v>2</v>
      </c>
      <c r="Q3" s="82" t="s">
        <v>1</v>
      </c>
      <c r="R3" s="147" t="s">
        <v>45</v>
      </c>
      <c r="S3" s="157" t="s">
        <v>77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01"/>
      <c r="C4" s="199"/>
      <c r="D4" s="83" t="s">
        <v>18</v>
      </c>
      <c r="E4" s="84" t="s">
        <v>41</v>
      </c>
      <c r="F4" s="85" t="s">
        <v>47</v>
      </c>
      <c r="G4" s="203"/>
      <c r="H4" s="205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289</v>
      </c>
      <c r="C5" s="58">
        <v>2305</v>
      </c>
      <c r="D5" s="59">
        <v>0</v>
      </c>
      <c r="E5" s="60">
        <v>0</v>
      </c>
      <c r="F5" s="59">
        <v>0</v>
      </c>
      <c r="G5" s="127">
        <v>442.326</v>
      </c>
      <c r="H5" s="143">
        <v>0</v>
      </c>
      <c r="I5" s="138">
        <v>10454.82</v>
      </c>
      <c r="J5" s="62">
        <v>-48664.1</v>
      </c>
      <c r="K5" s="61">
        <v>-47439.16</v>
      </c>
      <c r="L5" s="63">
        <v>63703</v>
      </c>
      <c r="M5" s="181">
        <v>2018.5</v>
      </c>
      <c r="N5" s="61">
        <v>0</v>
      </c>
      <c r="O5" s="62">
        <v>1417</v>
      </c>
      <c r="P5" s="65">
        <v>1193.965</v>
      </c>
      <c r="Q5" s="64">
        <v>139.47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94</v>
      </c>
      <c r="B6" s="9">
        <f>B5+1</f>
        <v>290</v>
      </c>
      <c r="C6" s="10"/>
      <c r="D6" s="11">
        <v>20</v>
      </c>
      <c r="E6" s="21"/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95</v>
      </c>
      <c r="B7" s="9">
        <f aca="true" t="shared" si="0" ref="B7:B19">B6+1</f>
        <v>291</v>
      </c>
      <c r="C7" s="10"/>
      <c r="D7" s="11">
        <v>20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97</v>
      </c>
      <c r="B8" s="9">
        <f t="shared" si="0"/>
        <v>292</v>
      </c>
      <c r="C8" s="10"/>
      <c r="D8" s="11"/>
      <c r="E8" s="11"/>
      <c r="F8" s="11"/>
      <c r="G8" s="49">
        <v>66</v>
      </c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98</v>
      </c>
      <c r="B9" s="9">
        <f>B8+1</f>
        <v>293</v>
      </c>
      <c r="C9" s="10"/>
      <c r="D9" s="11">
        <v>50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99</v>
      </c>
      <c r="B10" s="9">
        <f t="shared" si="0"/>
        <v>294</v>
      </c>
      <c r="C10" s="10"/>
      <c r="D10" s="11">
        <v>500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48</v>
      </c>
      <c r="B11" s="9">
        <f t="shared" si="0"/>
        <v>295</v>
      </c>
      <c r="C11" s="10"/>
      <c r="D11" s="11"/>
      <c r="E11" s="11">
        <v>2760</v>
      </c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48</v>
      </c>
      <c r="B12" s="9">
        <f t="shared" si="0"/>
        <v>296</v>
      </c>
      <c r="C12" s="10"/>
      <c r="D12" s="11"/>
      <c r="E12" s="11">
        <v>5588</v>
      </c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48</v>
      </c>
      <c r="B13" s="9">
        <f t="shared" si="0"/>
        <v>297</v>
      </c>
      <c r="C13" s="10"/>
      <c r="D13" s="11"/>
      <c r="E13" s="11">
        <v>2188</v>
      </c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48</v>
      </c>
      <c r="B14" s="9">
        <f t="shared" si="0"/>
        <v>298</v>
      </c>
      <c r="C14" s="10"/>
      <c r="D14" s="11"/>
      <c r="E14" s="11">
        <v>285</v>
      </c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102</v>
      </c>
      <c r="B15" s="9">
        <f t="shared" si="0"/>
        <v>299</v>
      </c>
      <c r="C15" s="10"/>
      <c r="D15" s="11">
        <v>2928</v>
      </c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104</v>
      </c>
      <c r="B16" s="9">
        <f t="shared" si="0"/>
        <v>300</v>
      </c>
      <c r="C16" s="10"/>
      <c r="D16" s="11">
        <v>250</v>
      </c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 t="s">
        <v>105</v>
      </c>
      <c r="B17" s="9">
        <f t="shared" si="0"/>
        <v>301</v>
      </c>
      <c r="C17" s="10"/>
      <c r="D17" s="11"/>
      <c r="E17" s="11"/>
      <c r="F17" s="11"/>
      <c r="G17" s="49">
        <v>33.8</v>
      </c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49"/>
      <c r="S17" s="1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 t="s">
        <v>106</v>
      </c>
      <c r="B18" s="9">
        <f t="shared" si="0"/>
        <v>302</v>
      </c>
      <c r="C18" s="10"/>
      <c r="D18" s="11">
        <v>330</v>
      </c>
      <c r="E18" s="11"/>
      <c r="F18" s="11"/>
      <c r="G18" s="49"/>
      <c r="H18" s="12"/>
      <c r="I18" s="50"/>
      <c r="J18" s="13"/>
      <c r="K18" s="14"/>
      <c r="L18" s="50"/>
      <c r="M18" s="14"/>
      <c r="N18" s="14"/>
      <c r="O18" s="13"/>
      <c r="P18" s="12"/>
      <c r="Q18" s="51"/>
      <c r="R18" s="149"/>
      <c r="S18" s="158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303</v>
      </c>
      <c r="C19" s="10"/>
      <c r="D19" s="11"/>
      <c r="E19" s="11"/>
      <c r="F19" s="11"/>
      <c r="G19" s="49"/>
      <c r="H19" s="12"/>
      <c r="I19" s="50"/>
      <c r="J19" s="13"/>
      <c r="K19" s="14"/>
      <c r="L19" s="50"/>
      <c r="M19" s="14"/>
      <c r="N19" s="14"/>
      <c r="O19" s="13"/>
      <c r="P19" s="12"/>
      <c r="Q19" s="51"/>
      <c r="R19" s="149"/>
      <c r="S19" s="158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188" t="s">
        <v>28</v>
      </c>
      <c r="B20" s="189"/>
      <c r="C20" s="95">
        <f>SUM(C5:C19)</f>
        <v>2305</v>
      </c>
      <c r="D20" s="95">
        <f aca="true" t="shared" si="1" ref="D20:S20">SUM(D5:D19)</f>
        <v>4098</v>
      </c>
      <c r="E20" s="95">
        <f t="shared" si="1"/>
        <v>10821</v>
      </c>
      <c r="F20" s="95">
        <f t="shared" si="1"/>
        <v>0</v>
      </c>
      <c r="G20" s="95">
        <f t="shared" si="1"/>
        <v>542.126</v>
      </c>
      <c r="H20" s="95">
        <f t="shared" si="1"/>
        <v>0</v>
      </c>
      <c r="I20" s="95">
        <f t="shared" si="1"/>
        <v>10454.82</v>
      </c>
      <c r="J20" s="95">
        <f t="shared" si="1"/>
        <v>-48664.1</v>
      </c>
      <c r="K20" s="95">
        <f t="shared" si="1"/>
        <v>-47439.16</v>
      </c>
      <c r="L20" s="95">
        <f t="shared" si="1"/>
        <v>63703</v>
      </c>
      <c r="M20" s="95">
        <f t="shared" si="1"/>
        <v>2018.5</v>
      </c>
      <c r="N20" s="95">
        <f t="shared" si="1"/>
        <v>0</v>
      </c>
      <c r="O20" s="95">
        <f t="shared" si="1"/>
        <v>1417</v>
      </c>
      <c r="P20" s="95">
        <f t="shared" si="1"/>
        <v>1193.965</v>
      </c>
      <c r="Q20" s="95">
        <f t="shared" si="1"/>
        <v>139.47</v>
      </c>
      <c r="R20" s="95">
        <f t="shared" si="1"/>
        <v>210</v>
      </c>
      <c r="S20" s="95">
        <f t="shared" si="1"/>
        <v>4244.3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82"/>
      <c r="B21" s="69">
        <v>661</v>
      </c>
      <c r="C21" s="69"/>
      <c r="D21" s="70"/>
      <c r="E21" s="70"/>
      <c r="F21" s="70"/>
      <c r="G21" s="71"/>
      <c r="H21" s="74"/>
      <c r="I21" s="137"/>
      <c r="J21" s="73"/>
      <c r="K21" s="72"/>
      <c r="L21" s="72"/>
      <c r="M21" s="72"/>
      <c r="N21" s="72"/>
      <c r="O21" s="73"/>
      <c r="P21" s="74"/>
      <c r="Q21" s="73"/>
      <c r="R21" s="153"/>
      <c r="S21" s="159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84</v>
      </c>
      <c r="B22" s="22">
        <f>B21+1</f>
        <v>662</v>
      </c>
      <c r="C22" s="128"/>
      <c r="D22" s="11"/>
      <c r="E22" s="11"/>
      <c r="F22" s="11"/>
      <c r="G22" s="23">
        <v>-90</v>
      </c>
      <c r="H22" s="26"/>
      <c r="I22" s="139"/>
      <c r="J22" s="25"/>
      <c r="K22" s="24"/>
      <c r="L22" s="24"/>
      <c r="M22" s="24"/>
      <c r="N22" s="24"/>
      <c r="O22" s="25"/>
      <c r="P22" s="26">
        <v>90</v>
      </c>
      <c r="Q22" s="25"/>
      <c r="R22" s="150"/>
      <c r="S22" s="160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/>
      <c r="B23" s="22">
        <f aca="true" t="shared" si="2" ref="B23:B57">B22+1</f>
        <v>663</v>
      </c>
      <c r="C23" s="129"/>
      <c r="D23" s="28"/>
      <c r="E23" s="28"/>
      <c r="F23" s="28"/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86</v>
      </c>
      <c r="B24" s="22">
        <f t="shared" si="2"/>
        <v>664</v>
      </c>
      <c r="C24" s="129"/>
      <c r="D24" s="28"/>
      <c r="E24" s="28"/>
      <c r="F24" s="28"/>
      <c r="G24" s="29"/>
      <c r="H24" s="32"/>
      <c r="I24" s="140"/>
      <c r="J24" s="31"/>
      <c r="K24" s="30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86</v>
      </c>
      <c r="B25" s="22">
        <f t="shared" si="2"/>
        <v>665</v>
      </c>
      <c r="C25" s="129"/>
      <c r="D25" s="28"/>
      <c r="E25" s="28"/>
      <c r="F25" s="28"/>
      <c r="G25" s="29"/>
      <c r="H25" s="32"/>
      <c r="I25" s="140"/>
      <c r="J25" s="31"/>
      <c r="K25" s="30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85</v>
      </c>
      <c r="B26" s="22">
        <f t="shared" si="2"/>
        <v>666</v>
      </c>
      <c r="C26" s="129"/>
      <c r="D26" s="28"/>
      <c r="E26" s="28"/>
      <c r="F26" s="28"/>
      <c r="G26" s="29"/>
      <c r="H26" s="32"/>
      <c r="I26" s="140"/>
      <c r="J26" s="140"/>
      <c r="K26" s="31"/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82</v>
      </c>
      <c r="B27" s="22">
        <f t="shared" si="2"/>
        <v>667</v>
      </c>
      <c r="C27" s="129"/>
      <c r="D27" s="28"/>
      <c r="E27" s="28"/>
      <c r="F27" s="28"/>
      <c r="G27" s="29"/>
      <c r="H27" s="32"/>
      <c r="I27" s="140"/>
      <c r="J27" s="140"/>
      <c r="K27" s="31"/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83</v>
      </c>
      <c r="B28" s="22">
        <f t="shared" si="2"/>
        <v>668</v>
      </c>
      <c r="C28" s="129"/>
      <c r="D28" s="28"/>
      <c r="E28" s="28"/>
      <c r="F28" s="28"/>
      <c r="G28" s="29"/>
      <c r="H28" s="32"/>
      <c r="I28" s="140"/>
      <c r="J28" s="31"/>
      <c r="K28" s="30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 t="s">
        <v>84</v>
      </c>
      <c r="B29" s="22">
        <f t="shared" si="2"/>
        <v>669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670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671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672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673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674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675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676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677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678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679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680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22">
        <f t="shared" si="2"/>
        <v>681</v>
      </c>
      <c r="C41" s="129"/>
      <c r="D41" s="28"/>
      <c r="E41" s="28"/>
      <c r="F41" s="28"/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22">
        <f t="shared" si="2"/>
        <v>682</v>
      </c>
      <c r="C42" s="129"/>
      <c r="D42" s="28"/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/>
      <c r="B43" s="22">
        <f t="shared" si="2"/>
        <v>683</v>
      </c>
      <c r="C43" s="129"/>
      <c r="D43" s="28"/>
      <c r="E43" s="28"/>
      <c r="F43" s="28"/>
      <c r="G43" s="29"/>
      <c r="H43" s="32"/>
      <c r="I43" s="140"/>
      <c r="J43" s="31"/>
      <c r="K43" s="30"/>
      <c r="L43" s="30"/>
      <c r="M43" s="30"/>
      <c r="N43" s="30"/>
      <c r="O43" s="31"/>
      <c r="P43" s="32"/>
      <c r="Q43" s="31"/>
      <c r="R43" s="149"/>
      <c r="S43" s="15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/>
      <c r="B44" s="22">
        <f t="shared" si="2"/>
        <v>684</v>
      </c>
      <c r="C44" s="129"/>
      <c r="D44" s="28"/>
      <c r="E44" s="28"/>
      <c r="F44" s="28"/>
      <c r="G44" s="29"/>
      <c r="H44" s="32"/>
      <c r="I44" s="140"/>
      <c r="J44" s="31"/>
      <c r="K44" s="30"/>
      <c r="L44" s="30"/>
      <c r="M44" s="30"/>
      <c r="N44" s="30"/>
      <c r="O44" s="31"/>
      <c r="P44" s="32"/>
      <c r="Q44" s="31"/>
      <c r="R44" s="149"/>
      <c r="S44" s="15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22">
        <f t="shared" si="2"/>
        <v>685</v>
      </c>
      <c r="C45" s="129"/>
      <c r="D45" s="28"/>
      <c r="E45" s="28"/>
      <c r="F45" s="28"/>
      <c r="G45" s="29"/>
      <c r="H45" s="32"/>
      <c r="I45" s="140"/>
      <c r="J45" s="31"/>
      <c r="K45" s="30"/>
      <c r="L45" s="30"/>
      <c r="M45" s="30"/>
      <c r="N45" s="30"/>
      <c r="O45" s="31"/>
      <c r="P45" s="32"/>
      <c r="Q45" s="31"/>
      <c r="R45" s="149"/>
      <c r="S45" s="15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22">
        <f t="shared" si="2"/>
        <v>686</v>
      </c>
      <c r="C46" s="129"/>
      <c r="D46" s="28"/>
      <c r="E46" s="28"/>
      <c r="F46" s="28"/>
      <c r="G46" s="29"/>
      <c r="H46" s="32"/>
      <c r="I46" s="140"/>
      <c r="J46" s="31"/>
      <c r="K46" s="30"/>
      <c r="L46" s="30"/>
      <c r="M46" s="30"/>
      <c r="N46" s="30"/>
      <c r="O46" s="31"/>
      <c r="P46" s="32"/>
      <c r="Q46" s="31"/>
      <c r="R46" s="149"/>
      <c r="S46" s="15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22">
        <f t="shared" si="2"/>
        <v>687</v>
      </c>
      <c r="C47" s="129"/>
      <c r="D47" s="28"/>
      <c r="E47" s="28"/>
      <c r="F47" s="28"/>
      <c r="G47" s="29"/>
      <c r="H47" s="32"/>
      <c r="I47" s="140"/>
      <c r="J47" s="31"/>
      <c r="K47" s="30"/>
      <c r="L47" s="30"/>
      <c r="M47" s="30"/>
      <c r="N47" s="30"/>
      <c r="O47" s="31"/>
      <c r="P47" s="32"/>
      <c r="Q47" s="31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 t="s">
        <v>96</v>
      </c>
      <c r="B48" s="22">
        <f t="shared" si="2"/>
        <v>688</v>
      </c>
      <c r="C48" s="129"/>
      <c r="D48" s="28">
        <v>840</v>
      </c>
      <c r="E48" s="28"/>
      <c r="F48" s="28"/>
      <c r="G48" s="29"/>
      <c r="H48" s="32"/>
      <c r="I48" s="140"/>
      <c r="J48" s="31"/>
      <c r="K48" s="30"/>
      <c r="L48" s="30"/>
      <c r="M48" s="30"/>
      <c r="N48" s="30"/>
      <c r="O48" s="31"/>
      <c r="P48" s="32"/>
      <c r="Q48" s="31"/>
      <c r="R48" s="149"/>
      <c r="S48" s="15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 t="s">
        <v>86</v>
      </c>
      <c r="B49" s="22">
        <f t="shared" si="2"/>
        <v>689</v>
      </c>
      <c r="C49" s="129"/>
      <c r="D49" s="28"/>
      <c r="E49" s="28"/>
      <c r="F49" s="28">
        <v>964</v>
      </c>
      <c r="G49" s="29"/>
      <c r="H49" s="32"/>
      <c r="I49" s="140"/>
      <c r="J49" s="31"/>
      <c r="K49" s="30"/>
      <c r="L49" s="30"/>
      <c r="M49" s="30"/>
      <c r="N49" s="30"/>
      <c r="O49" s="31"/>
      <c r="P49" s="32"/>
      <c r="Q49" s="31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 t="s">
        <v>86</v>
      </c>
      <c r="B50" s="22">
        <f t="shared" si="2"/>
        <v>690</v>
      </c>
      <c r="C50" s="129"/>
      <c r="D50" s="28"/>
      <c r="E50" s="28"/>
      <c r="F50" s="28">
        <v>734</v>
      </c>
      <c r="G50" s="29"/>
      <c r="H50" s="32"/>
      <c r="I50" s="140"/>
      <c r="J50" s="31"/>
      <c r="K50" s="30"/>
      <c r="L50" s="30"/>
      <c r="M50" s="30"/>
      <c r="N50" s="30"/>
      <c r="O50" s="31"/>
      <c r="P50" s="32"/>
      <c r="Q50" s="31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 t="s">
        <v>85</v>
      </c>
      <c r="B51" s="22">
        <f t="shared" si="2"/>
        <v>691</v>
      </c>
      <c r="C51" s="129"/>
      <c r="D51" s="28">
        <v>-4358</v>
      </c>
      <c r="E51" s="28"/>
      <c r="F51" s="28"/>
      <c r="G51" s="29"/>
      <c r="H51" s="32"/>
      <c r="I51" s="140">
        <v>4358</v>
      </c>
      <c r="J51" s="31"/>
      <c r="K51" s="30"/>
      <c r="L51" s="30"/>
      <c r="M51" s="30"/>
      <c r="N51" s="30"/>
      <c r="O51" s="31"/>
      <c r="P51" s="32"/>
      <c r="Q51" s="31"/>
      <c r="R51" s="149"/>
      <c r="S51" s="15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 t="s">
        <v>82</v>
      </c>
      <c r="B52" s="22">
        <f t="shared" si="2"/>
        <v>692</v>
      </c>
      <c r="C52" s="129"/>
      <c r="D52" s="28"/>
      <c r="E52" s="28">
        <v>-10821</v>
      </c>
      <c r="F52" s="28"/>
      <c r="G52" s="29"/>
      <c r="H52" s="32"/>
      <c r="I52" s="140"/>
      <c r="J52" s="31">
        <v>10821</v>
      </c>
      <c r="K52" s="30"/>
      <c r="L52" s="30"/>
      <c r="M52" s="30"/>
      <c r="N52" s="30"/>
      <c r="O52" s="31"/>
      <c r="P52" s="32"/>
      <c r="Q52" s="31"/>
      <c r="R52" s="149"/>
      <c r="S52" s="15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 t="s">
        <v>83</v>
      </c>
      <c r="B53" s="22">
        <f t="shared" si="2"/>
        <v>693</v>
      </c>
      <c r="C53" s="129"/>
      <c r="D53" s="28"/>
      <c r="E53" s="28"/>
      <c r="F53" s="28">
        <v>-1698</v>
      </c>
      <c r="G53" s="29"/>
      <c r="H53" s="32"/>
      <c r="I53" s="140"/>
      <c r="J53" s="31"/>
      <c r="K53" s="30">
        <v>1698</v>
      </c>
      <c r="L53" s="30"/>
      <c r="M53" s="30"/>
      <c r="N53" s="30"/>
      <c r="O53" s="31"/>
      <c r="P53" s="32"/>
      <c r="Q53" s="31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 t="s">
        <v>84</v>
      </c>
      <c r="B54" s="22">
        <f t="shared" si="2"/>
        <v>694</v>
      </c>
      <c r="C54" s="129"/>
      <c r="D54" s="28"/>
      <c r="E54" s="28"/>
      <c r="F54" s="28"/>
      <c r="G54" s="29"/>
      <c r="H54" s="32"/>
      <c r="I54" s="140"/>
      <c r="J54" s="31"/>
      <c r="K54" s="30"/>
      <c r="L54" s="30"/>
      <c r="M54" s="30"/>
      <c r="N54" s="30"/>
      <c r="O54" s="31"/>
      <c r="P54" s="32"/>
      <c r="Q54" s="31"/>
      <c r="R54" s="149"/>
      <c r="S54" s="15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22">
        <f t="shared" si="2"/>
        <v>695</v>
      </c>
      <c r="C55" s="129"/>
      <c r="D55" s="28"/>
      <c r="E55" s="28"/>
      <c r="F55" s="28"/>
      <c r="G55" s="29"/>
      <c r="H55" s="32"/>
      <c r="I55" s="140"/>
      <c r="J55" s="31"/>
      <c r="K55" s="30"/>
      <c r="L55" s="30"/>
      <c r="M55" s="30"/>
      <c r="N55" s="30"/>
      <c r="O55" s="31"/>
      <c r="P55" s="32"/>
      <c r="Q55" s="31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22">
        <f t="shared" si="2"/>
        <v>696</v>
      </c>
      <c r="C56" s="129"/>
      <c r="D56" s="28"/>
      <c r="E56" s="28"/>
      <c r="F56" s="28"/>
      <c r="G56" s="29"/>
      <c r="H56" s="32"/>
      <c r="I56" s="140"/>
      <c r="J56" s="31"/>
      <c r="K56" s="30"/>
      <c r="L56" s="30"/>
      <c r="M56" s="30"/>
      <c r="N56" s="30"/>
      <c r="O56" s="31"/>
      <c r="P56" s="32"/>
      <c r="Q56" s="31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22">
        <f t="shared" si="2"/>
        <v>697</v>
      </c>
      <c r="C57" s="129"/>
      <c r="D57" s="28"/>
      <c r="E57" s="28"/>
      <c r="F57" s="28"/>
      <c r="G57" s="29"/>
      <c r="H57" s="32"/>
      <c r="I57" s="140"/>
      <c r="J57" s="31"/>
      <c r="K57" s="30"/>
      <c r="L57" s="30"/>
      <c r="M57" s="30"/>
      <c r="N57" s="30"/>
      <c r="O57" s="31"/>
      <c r="P57" s="32"/>
      <c r="Q57" s="31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thickBot="1">
      <c r="A58" s="196" t="s">
        <v>42</v>
      </c>
      <c r="B58" s="197"/>
      <c r="C58" s="130">
        <f aca="true" t="shared" si="3" ref="C58:S58">SUM(C21:C57)</f>
        <v>0</v>
      </c>
      <c r="D58" s="66">
        <f t="shared" si="3"/>
        <v>-3518</v>
      </c>
      <c r="E58" s="66">
        <f t="shared" si="3"/>
        <v>-10821</v>
      </c>
      <c r="F58" s="66">
        <f t="shared" si="3"/>
        <v>0</v>
      </c>
      <c r="G58" s="68">
        <f t="shared" si="3"/>
        <v>-90</v>
      </c>
      <c r="H58" s="68">
        <f t="shared" si="3"/>
        <v>0</v>
      </c>
      <c r="I58" s="135">
        <f t="shared" si="3"/>
        <v>4358</v>
      </c>
      <c r="J58" s="66">
        <f t="shared" si="3"/>
        <v>10821</v>
      </c>
      <c r="K58" s="66">
        <f t="shared" si="3"/>
        <v>1698</v>
      </c>
      <c r="L58" s="67">
        <f t="shared" si="3"/>
        <v>0</v>
      </c>
      <c r="M58" s="66">
        <f t="shared" si="3"/>
        <v>0</v>
      </c>
      <c r="N58" s="66">
        <f t="shared" si="3"/>
        <v>0</v>
      </c>
      <c r="O58" s="66">
        <f t="shared" si="3"/>
        <v>0</v>
      </c>
      <c r="P58" s="66">
        <f t="shared" si="3"/>
        <v>90</v>
      </c>
      <c r="Q58" s="68">
        <f t="shared" si="3"/>
        <v>0</v>
      </c>
      <c r="R58" s="151">
        <f t="shared" si="3"/>
        <v>0</v>
      </c>
      <c r="S58" s="161">
        <f t="shared" si="3"/>
        <v>0</v>
      </c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thickBot="1">
      <c r="A59" s="33" t="s">
        <v>27</v>
      </c>
      <c r="B59" s="34">
        <v>253</v>
      </c>
      <c r="C59" s="35"/>
      <c r="D59" s="36"/>
      <c r="E59" s="37"/>
      <c r="F59" s="38"/>
      <c r="G59" s="132"/>
      <c r="H59" s="39"/>
      <c r="I59" s="40"/>
      <c r="J59" s="41"/>
      <c r="K59" s="41"/>
      <c r="L59" s="41"/>
      <c r="M59" s="41"/>
      <c r="N59" s="41"/>
      <c r="O59" s="40"/>
      <c r="P59" s="39"/>
      <c r="Q59" s="53"/>
      <c r="R59" s="152"/>
      <c r="S59" s="162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8" t="s">
        <v>101</v>
      </c>
      <c r="B60" s="42">
        <f aca="true" t="shared" si="4" ref="B60:B72">B59+1</f>
        <v>254</v>
      </c>
      <c r="C60" s="10">
        <v>240</v>
      </c>
      <c r="D60" s="43"/>
      <c r="E60" s="44"/>
      <c r="F60" s="45"/>
      <c r="G60" s="133"/>
      <c r="H60" s="12"/>
      <c r="I60" s="13"/>
      <c r="J60" s="14"/>
      <c r="K60" s="14"/>
      <c r="L60" s="14"/>
      <c r="M60" s="14"/>
      <c r="N60" s="14"/>
      <c r="O60" s="13"/>
      <c r="P60" s="12"/>
      <c r="Q60" s="51"/>
      <c r="R60" s="150"/>
      <c r="S60" s="160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8" t="s">
        <v>103</v>
      </c>
      <c r="B61" s="42">
        <f t="shared" si="4"/>
        <v>255</v>
      </c>
      <c r="C61" s="10"/>
      <c r="D61" s="43"/>
      <c r="E61" s="44"/>
      <c r="F61" s="45"/>
      <c r="G61" s="133"/>
      <c r="H61" s="12"/>
      <c r="I61" s="14">
        <v>700</v>
      </c>
      <c r="J61" s="14"/>
      <c r="K61" s="14"/>
      <c r="L61" s="14"/>
      <c r="M61" s="14"/>
      <c r="N61" s="14"/>
      <c r="O61" s="13"/>
      <c r="P61" s="12"/>
      <c r="Q61" s="51"/>
      <c r="R61" s="150"/>
      <c r="S61" s="160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8"/>
      <c r="B62" s="42">
        <f t="shared" si="4"/>
        <v>256</v>
      </c>
      <c r="C62" s="27"/>
      <c r="D62" s="15"/>
      <c r="E62" s="16"/>
      <c r="F62" s="17"/>
      <c r="G62" s="134"/>
      <c r="H62" s="18"/>
      <c r="I62" s="20"/>
      <c r="J62" s="20"/>
      <c r="K62" s="20"/>
      <c r="L62" s="20"/>
      <c r="M62" s="20"/>
      <c r="N62" s="20"/>
      <c r="O62" s="19"/>
      <c r="P62" s="18"/>
      <c r="Q62" s="52"/>
      <c r="R62" s="149"/>
      <c r="S62" s="158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8"/>
      <c r="B63" s="42">
        <f t="shared" si="4"/>
        <v>257</v>
      </c>
      <c r="C63" s="10"/>
      <c r="D63" s="15"/>
      <c r="E63" s="16"/>
      <c r="F63" s="17"/>
      <c r="G63" s="134"/>
      <c r="H63" s="18"/>
      <c r="I63" s="20"/>
      <c r="J63" s="20"/>
      <c r="K63" s="20"/>
      <c r="L63" s="20"/>
      <c r="M63" s="20"/>
      <c r="N63" s="20"/>
      <c r="O63" s="19"/>
      <c r="P63" s="18"/>
      <c r="Q63" s="52"/>
      <c r="R63" s="149"/>
      <c r="S63" s="158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8"/>
      <c r="B64" s="42">
        <f t="shared" si="4"/>
        <v>258</v>
      </c>
      <c r="C64" s="10"/>
      <c r="D64" s="15"/>
      <c r="E64" s="16"/>
      <c r="F64" s="17"/>
      <c r="G64" s="134"/>
      <c r="H64" s="18"/>
      <c r="I64" s="19"/>
      <c r="J64" s="20"/>
      <c r="K64" s="20"/>
      <c r="L64" s="20"/>
      <c r="M64" s="20"/>
      <c r="N64" s="20"/>
      <c r="O64" s="19"/>
      <c r="P64" s="18"/>
      <c r="Q64" s="52"/>
      <c r="R64" s="149"/>
      <c r="S64" s="158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8"/>
      <c r="B65" s="42">
        <f t="shared" si="4"/>
        <v>259</v>
      </c>
      <c r="C65" s="10"/>
      <c r="D65" s="15"/>
      <c r="E65" s="16"/>
      <c r="F65" s="17"/>
      <c r="G65" s="134"/>
      <c r="H65" s="18"/>
      <c r="I65" s="19"/>
      <c r="J65" s="20"/>
      <c r="K65" s="20"/>
      <c r="L65" s="20"/>
      <c r="M65" s="20"/>
      <c r="N65" s="20"/>
      <c r="O65" s="19"/>
      <c r="P65" s="18"/>
      <c r="Q65" s="52"/>
      <c r="R65" s="149"/>
      <c r="S65" s="158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8"/>
      <c r="B66" s="42">
        <f t="shared" si="4"/>
        <v>260</v>
      </c>
      <c r="C66" s="10"/>
      <c r="D66" s="15"/>
      <c r="E66" s="16"/>
      <c r="F66" s="17"/>
      <c r="G66" s="134"/>
      <c r="H66" s="18"/>
      <c r="I66" s="19"/>
      <c r="J66" s="20"/>
      <c r="K66" s="20"/>
      <c r="L66" s="20"/>
      <c r="M66" s="20"/>
      <c r="N66" s="20"/>
      <c r="O66" s="19"/>
      <c r="P66" s="18"/>
      <c r="Q66" s="52"/>
      <c r="R66" s="149"/>
      <c r="S66" s="158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8"/>
      <c r="B67" s="42">
        <f t="shared" si="4"/>
        <v>261</v>
      </c>
      <c r="C67" s="10"/>
      <c r="D67" s="15"/>
      <c r="E67" s="16"/>
      <c r="F67" s="17"/>
      <c r="G67" s="134"/>
      <c r="H67" s="18"/>
      <c r="I67" s="19"/>
      <c r="J67" s="20"/>
      <c r="K67" s="20"/>
      <c r="L67" s="20"/>
      <c r="M67" s="20"/>
      <c r="N67" s="20"/>
      <c r="O67" s="19"/>
      <c r="P67" s="18"/>
      <c r="Q67" s="52"/>
      <c r="R67" s="149"/>
      <c r="S67" s="158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8"/>
      <c r="B68" s="42">
        <f t="shared" si="4"/>
        <v>262</v>
      </c>
      <c r="C68" s="10"/>
      <c r="D68" s="15"/>
      <c r="E68" s="16"/>
      <c r="F68" s="17"/>
      <c r="G68" s="134"/>
      <c r="H68" s="18"/>
      <c r="I68" s="19"/>
      <c r="J68" s="20"/>
      <c r="K68" s="20"/>
      <c r="L68" s="20"/>
      <c r="M68" s="20"/>
      <c r="N68" s="20"/>
      <c r="O68" s="19"/>
      <c r="P68" s="18"/>
      <c r="Q68" s="52"/>
      <c r="R68" s="149"/>
      <c r="S68" s="158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8"/>
      <c r="B69" s="42">
        <f t="shared" si="4"/>
        <v>263</v>
      </c>
      <c r="C69" s="27"/>
      <c r="D69" s="15"/>
      <c r="E69" s="16"/>
      <c r="F69" s="17"/>
      <c r="G69" s="134"/>
      <c r="H69" s="18"/>
      <c r="I69" s="19"/>
      <c r="J69" s="20"/>
      <c r="K69" s="20"/>
      <c r="L69" s="20"/>
      <c r="M69" s="20"/>
      <c r="N69" s="20"/>
      <c r="O69" s="19"/>
      <c r="P69" s="18"/>
      <c r="Q69" s="52"/>
      <c r="R69" s="149"/>
      <c r="S69" s="158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8"/>
      <c r="B70" s="42">
        <f t="shared" si="4"/>
        <v>264</v>
      </c>
      <c r="C70" s="27"/>
      <c r="D70" s="15"/>
      <c r="E70" s="16"/>
      <c r="F70" s="17"/>
      <c r="G70" s="134"/>
      <c r="H70" s="18"/>
      <c r="I70" s="19"/>
      <c r="J70" s="20"/>
      <c r="K70" s="20"/>
      <c r="L70" s="20"/>
      <c r="M70" s="20"/>
      <c r="N70" s="20"/>
      <c r="O70" s="19"/>
      <c r="P70" s="18"/>
      <c r="Q70" s="52"/>
      <c r="R70" s="149"/>
      <c r="S70" s="158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8"/>
      <c r="B71" s="42">
        <f t="shared" si="4"/>
        <v>265</v>
      </c>
      <c r="C71" s="27"/>
      <c r="D71" s="15"/>
      <c r="E71" s="16"/>
      <c r="F71" s="17"/>
      <c r="G71" s="134"/>
      <c r="H71" s="18"/>
      <c r="I71" s="19"/>
      <c r="J71" s="20"/>
      <c r="K71" s="20"/>
      <c r="L71" s="20"/>
      <c r="M71" s="20"/>
      <c r="N71" s="20"/>
      <c r="O71" s="19"/>
      <c r="P71" s="18"/>
      <c r="Q71" s="52"/>
      <c r="R71" s="149"/>
      <c r="S71" s="158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thickBot="1">
      <c r="A72" s="48"/>
      <c r="B72" s="42">
        <f t="shared" si="4"/>
        <v>266</v>
      </c>
      <c r="C72" s="27"/>
      <c r="D72" s="15"/>
      <c r="E72" s="16"/>
      <c r="F72" s="17"/>
      <c r="G72" s="134"/>
      <c r="H72" s="18"/>
      <c r="I72" s="19"/>
      <c r="J72" s="20"/>
      <c r="K72" s="20"/>
      <c r="L72" s="20"/>
      <c r="M72" s="20"/>
      <c r="N72" s="20"/>
      <c r="O72" s="19"/>
      <c r="P72" s="18"/>
      <c r="Q72" s="52"/>
      <c r="R72" s="149"/>
      <c r="S72" s="158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19" ht="15.75" thickBot="1">
      <c r="A73" s="186" t="s">
        <v>30</v>
      </c>
      <c r="B73" s="187"/>
      <c r="C73" s="46">
        <f aca="true" t="shared" si="5" ref="C73:S73">SUM(C59:C72)</f>
        <v>240</v>
      </c>
      <c r="D73" s="46">
        <f t="shared" si="5"/>
        <v>0</v>
      </c>
      <c r="E73" s="46">
        <f t="shared" si="5"/>
        <v>0</v>
      </c>
      <c r="F73" s="46">
        <f t="shared" si="5"/>
        <v>0</v>
      </c>
      <c r="G73" s="54">
        <f t="shared" si="5"/>
        <v>0</v>
      </c>
      <c r="H73" s="54">
        <f t="shared" si="5"/>
        <v>0</v>
      </c>
      <c r="I73" s="136">
        <f t="shared" si="5"/>
        <v>700</v>
      </c>
      <c r="J73" s="46">
        <f t="shared" si="5"/>
        <v>0</v>
      </c>
      <c r="K73" s="46">
        <f t="shared" si="5"/>
        <v>0</v>
      </c>
      <c r="L73" s="47">
        <f t="shared" si="5"/>
        <v>0</v>
      </c>
      <c r="M73" s="46">
        <f t="shared" si="5"/>
        <v>0</v>
      </c>
      <c r="N73" s="46">
        <f t="shared" si="5"/>
        <v>0</v>
      </c>
      <c r="O73" s="46">
        <f t="shared" si="5"/>
        <v>0</v>
      </c>
      <c r="P73" s="46">
        <f t="shared" si="5"/>
        <v>0</v>
      </c>
      <c r="Q73" s="54">
        <f t="shared" si="5"/>
        <v>0</v>
      </c>
      <c r="R73" s="154">
        <f t="shared" si="5"/>
        <v>0</v>
      </c>
      <c r="S73" s="163">
        <f t="shared" si="5"/>
        <v>0</v>
      </c>
    </row>
    <row r="74" spans="1:19" ht="15.75" thickBot="1">
      <c r="A74" s="190" t="s">
        <v>31</v>
      </c>
      <c r="B74" s="191"/>
      <c r="C74" s="70">
        <f aca="true" t="shared" si="6" ref="C74:S74">C20+C58-C73</f>
        <v>2065</v>
      </c>
      <c r="D74" s="70">
        <f t="shared" si="6"/>
        <v>580</v>
      </c>
      <c r="E74" s="70">
        <f t="shared" si="6"/>
        <v>0</v>
      </c>
      <c r="F74" s="70">
        <f t="shared" si="6"/>
        <v>0</v>
      </c>
      <c r="G74" s="74">
        <f t="shared" si="6"/>
        <v>452.126</v>
      </c>
      <c r="H74" s="72">
        <f t="shared" si="6"/>
        <v>0</v>
      </c>
      <c r="I74" s="72">
        <f t="shared" si="6"/>
        <v>14112.82</v>
      </c>
      <c r="J74" s="72">
        <f t="shared" si="6"/>
        <v>-37843.1</v>
      </c>
      <c r="K74" s="72">
        <f t="shared" si="6"/>
        <v>-45741.16</v>
      </c>
      <c r="L74" s="72">
        <f t="shared" si="6"/>
        <v>63703</v>
      </c>
      <c r="M74" s="72">
        <f t="shared" si="6"/>
        <v>2018.5</v>
      </c>
      <c r="N74" s="72">
        <f t="shared" si="6"/>
        <v>0</v>
      </c>
      <c r="O74" s="72">
        <f t="shared" si="6"/>
        <v>1417</v>
      </c>
      <c r="P74" s="74">
        <f t="shared" si="6"/>
        <v>1283.965</v>
      </c>
      <c r="Q74" s="72">
        <f t="shared" si="6"/>
        <v>139.47</v>
      </c>
      <c r="R74" s="72">
        <f t="shared" si="6"/>
        <v>210</v>
      </c>
      <c r="S74" s="72">
        <f t="shared" si="6"/>
        <v>4244.3</v>
      </c>
    </row>
    <row r="75" ht="12.75"/>
    <row r="76" ht="12.75"/>
    <row r="77" spans="1:17" ht="24.75">
      <c r="A77" s="4"/>
      <c r="O77" s="185" t="s">
        <v>34</v>
      </c>
      <c r="P77" s="185"/>
      <c r="Q77" s="185"/>
    </row>
    <row r="78" spans="1:17" ht="24.75">
      <c r="A78" s="4" t="s">
        <v>36</v>
      </c>
      <c r="O78" s="185" t="s">
        <v>33</v>
      </c>
      <c r="P78" s="185"/>
      <c r="Q78" s="185"/>
    </row>
    <row r="79" ht="12.75"/>
    <row r="80" ht="12.75">
      <c r="B80" s="126"/>
    </row>
    <row r="81" ht="12.75"/>
    <row r="82" ht="12.75"/>
    <row r="83" ht="12.75"/>
    <row r="84" ht="12.75"/>
    <row r="85" ht="12.75"/>
    <row r="86" ht="12.75"/>
    <row r="87" ht="12.75"/>
    <row r="88" ht="12.75"/>
    <row r="250" ht="13.5">
      <c r="D250" s="7" t="s">
        <v>3</v>
      </c>
    </row>
  </sheetData>
  <sheetProtection/>
  <mergeCells count="15">
    <mergeCell ref="G3:G4"/>
    <mergeCell ref="O77:Q77"/>
    <mergeCell ref="H3:H4"/>
    <mergeCell ref="B2:H2"/>
    <mergeCell ref="I2:S2"/>
    <mergeCell ref="B1:H1"/>
    <mergeCell ref="O78:Q78"/>
    <mergeCell ref="A73:B73"/>
    <mergeCell ref="A20:B20"/>
    <mergeCell ref="A74:B74"/>
    <mergeCell ref="I3:O3"/>
    <mergeCell ref="D3:F3"/>
    <mergeCell ref="A58:B58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اليومي'!D74</f>
        <v>580</v>
      </c>
      <c r="B2" s="171" t="s">
        <v>50</v>
      </c>
      <c r="C2" s="172">
        <v>101001</v>
      </c>
      <c r="E2" s="80" t="s">
        <v>89</v>
      </c>
      <c r="F2" s="80"/>
      <c r="G2" s="142"/>
      <c r="H2" s="80">
        <v>-700</v>
      </c>
      <c r="I2" s="78" t="s">
        <v>88</v>
      </c>
      <c r="J2" s="78" t="s">
        <v>87</v>
      </c>
    </row>
    <row r="3" spans="1:10" ht="18.75">
      <c r="A3" s="173">
        <f>'التقرير اليومي'!G74</f>
        <v>452.126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اليومي'!H74</f>
        <v>0</v>
      </c>
      <c r="B4" s="171" t="s">
        <v>76</v>
      </c>
      <c r="C4" s="172">
        <v>101003</v>
      </c>
      <c r="E4" s="80" t="s">
        <v>93</v>
      </c>
      <c r="F4" s="80"/>
      <c r="G4" s="142"/>
      <c r="H4" s="80">
        <v>-100</v>
      </c>
      <c r="I4" s="78" t="s">
        <v>92</v>
      </c>
      <c r="J4" s="78" t="s">
        <v>91</v>
      </c>
    </row>
    <row r="5" spans="1:10" ht="18.75">
      <c r="A5" s="170">
        <f>'التقرير اليومي'!C74</f>
        <v>2065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اليومي'!E74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اليومي'!F74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اليومي'!I74</f>
        <v>14112.82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اليومي'!P74</f>
        <v>1283.965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-650</v>
      </c>
      <c r="I10" s="79"/>
      <c r="J10" s="79" t="s">
        <v>13</v>
      </c>
    </row>
    <row r="11" spans="1:9" ht="18.75">
      <c r="A11" s="173">
        <f>'التقرير اليومي'!Q74</f>
        <v>139.47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اليومي'!R74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اليومي'!K74</f>
        <v>-45741.16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اليومي'!M74</f>
        <v>2018.5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اليومي'!N74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اليومي'!O74</f>
        <v>1417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اليومي'!J74</f>
        <v>-37843.1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اليومي'!L74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اليومي'!S74</f>
        <v>4244.3</v>
      </c>
      <c r="B19" s="174" t="s">
        <v>78</v>
      </c>
      <c r="C19" s="175">
        <v>102029</v>
      </c>
    </row>
    <row r="20" spans="1:3" ht="23.25" customHeight="1">
      <c r="A20" s="176">
        <f>A2+A3*5.5+A5+A6+A7+A8+A9+A10*5.5+A11*4+A12*4.5+A13+A14+A15+A16+A17+A18+A4*4+A19*4.5</f>
        <v>30462.7905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C32" sqref="C32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29" t="s">
        <v>10</v>
      </c>
      <c r="E1" s="230"/>
      <c r="F1" s="231"/>
      <c r="G1" s="232" t="s">
        <v>70</v>
      </c>
      <c r="H1" s="233"/>
      <c r="I1" s="234"/>
      <c r="J1" s="235" t="s">
        <v>44</v>
      </c>
      <c r="K1" s="236"/>
      <c r="L1" s="236"/>
      <c r="M1" s="106" t="s">
        <v>5</v>
      </c>
      <c r="N1" s="106" t="s">
        <v>6</v>
      </c>
      <c r="O1" s="106" t="s">
        <v>90</v>
      </c>
    </row>
    <row r="2" spans="1:15" ht="15">
      <c r="A2" s="107">
        <v>2760</v>
      </c>
      <c r="B2" s="108">
        <v>5588</v>
      </c>
      <c r="C2" s="125"/>
      <c r="D2" s="109">
        <f>E2*F2</f>
        <v>1600</v>
      </c>
      <c r="E2" s="110">
        <v>8</v>
      </c>
      <c r="F2" s="111">
        <v>200</v>
      </c>
      <c r="G2" s="112">
        <f>H2*I2</f>
        <v>3600</v>
      </c>
      <c r="H2" s="110">
        <v>18</v>
      </c>
      <c r="I2" s="113">
        <v>200</v>
      </c>
      <c r="J2" s="114">
        <f>K2*L2</f>
        <v>1600</v>
      </c>
      <c r="K2" s="110">
        <v>8</v>
      </c>
      <c r="L2" s="115">
        <v>200</v>
      </c>
      <c r="M2" s="106">
        <f>N2*O2</f>
        <v>6800</v>
      </c>
      <c r="N2" s="106">
        <f>K2+H2+E2</f>
        <v>34</v>
      </c>
      <c r="O2" s="106">
        <v>200</v>
      </c>
    </row>
    <row r="3" spans="1:15" ht="15">
      <c r="A3" s="107">
        <v>285</v>
      </c>
      <c r="B3" s="108">
        <v>2188</v>
      </c>
      <c r="C3" s="125"/>
      <c r="D3" s="109">
        <f aca="true" t="shared" si="0" ref="D3:D9">E3*F3</f>
        <v>1700</v>
      </c>
      <c r="E3" s="110">
        <v>17</v>
      </c>
      <c r="F3" s="111">
        <v>100</v>
      </c>
      <c r="G3" s="112">
        <f aca="true" t="shared" si="1" ref="G3:G9">H3*I3</f>
        <v>4100</v>
      </c>
      <c r="H3" s="110">
        <v>41</v>
      </c>
      <c r="I3" s="113">
        <v>100</v>
      </c>
      <c r="J3" s="114">
        <f aca="true" t="shared" si="2" ref="J3:J9">K3*L3</f>
        <v>700</v>
      </c>
      <c r="K3" s="110">
        <v>7</v>
      </c>
      <c r="L3" s="115">
        <v>100</v>
      </c>
      <c r="M3" s="106">
        <f aca="true" t="shared" si="3" ref="M3:M9">N3*O3</f>
        <v>6500</v>
      </c>
      <c r="N3" s="106">
        <f aca="true" t="shared" si="4" ref="N3:N9">K3+H3+E3</f>
        <v>65</v>
      </c>
      <c r="O3" s="106">
        <v>100</v>
      </c>
    </row>
    <row r="4" spans="1:15" ht="15">
      <c r="A4" s="107"/>
      <c r="B4" s="108"/>
      <c r="C4" s="125"/>
      <c r="D4" s="109">
        <f t="shared" si="0"/>
        <v>650</v>
      </c>
      <c r="E4" s="110">
        <v>13</v>
      </c>
      <c r="F4" s="111">
        <v>50</v>
      </c>
      <c r="G4" s="112">
        <f t="shared" si="1"/>
        <v>650</v>
      </c>
      <c r="H4" s="110">
        <v>13</v>
      </c>
      <c r="I4" s="113">
        <v>50</v>
      </c>
      <c r="J4" s="114">
        <f t="shared" si="2"/>
        <v>3050</v>
      </c>
      <c r="K4" s="110">
        <v>61</v>
      </c>
      <c r="L4" s="115">
        <v>50</v>
      </c>
      <c r="M4" s="106">
        <f t="shared" si="3"/>
        <v>4350</v>
      </c>
      <c r="N4" s="106">
        <f t="shared" si="4"/>
        <v>87</v>
      </c>
      <c r="O4" s="106">
        <v>50</v>
      </c>
    </row>
    <row r="5" spans="1:15" ht="15">
      <c r="A5" s="112">
        <f>SUM(A2:A4)</f>
        <v>3045</v>
      </c>
      <c r="B5" s="113">
        <f>SUM(B2:B4)</f>
        <v>7776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20</v>
      </c>
      <c r="K5" s="110">
        <v>1</v>
      </c>
      <c r="L5" s="115">
        <v>20</v>
      </c>
      <c r="M5" s="106">
        <f t="shared" si="3"/>
        <v>20</v>
      </c>
      <c r="N5" s="106">
        <f t="shared" si="4"/>
        <v>1</v>
      </c>
      <c r="O5" s="106">
        <v>20</v>
      </c>
    </row>
    <row r="6" spans="1:15" ht="15">
      <c r="A6" s="180">
        <v>964</v>
      </c>
      <c r="B6" s="180">
        <v>734</v>
      </c>
      <c r="C6" s="125"/>
      <c r="D6" s="109">
        <f t="shared" si="0"/>
        <v>0</v>
      </c>
      <c r="E6" s="110"/>
      <c r="F6" s="111">
        <v>10</v>
      </c>
      <c r="G6" s="112">
        <f t="shared" si="1"/>
        <v>190</v>
      </c>
      <c r="H6" s="110">
        <v>19</v>
      </c>
      <c r="I6" s="113">
        <v>10</v>
      </c>
      <c r="J6" s="114">
        <f t="shared" si="2"/>
        <v>0</v>
      </c>
      <c r="K6" s="110"/>
      <c r="L6" s="179">
        <v>10</v>
      </c>
      <c r="M6" s="106">
        <f t="shared" si="3"/>
        <v>190</v>
      </c>
      <c r="N6" s="106">
        <f t="shared" si="4"/>
        <v>19</v>
      </c>
      <c r="O6" s="106">
        <v>10</v>
      </c>
    </row>
    <row r="7" spans="1:15" ht="15">
      <c r="A7" s="107"/>
      <c r="B7" s="107"/>
      <c r="C7" s="125"/>
      <c r="D7" s="109">
        <f t="shared" si="0"/>
        <v>0</v>
      </c>
      <c r="E7" s="110"/>
      <c r="F7" s="111">
        <v>5</v>
      </c>
      <c r="G7" s="112">
        <f t="shared" si="1"/>
        <v>20</v>
      </c>
      <c r="H7" s="110">
        <v>4</v>
      </c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20</v>
      </c>
      <c r="N7" s="106">
        <f t="shared" si="4"/>
        <v>4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964</v>
      </c>
      <c r="B11" s="116">
        <f>SUM(B6:B10)</f>
        <v>734</v>
      </c>
      <c r="C11" s="117">
        <f>SUM(C2:C10)</f>
        <v>0</v>
      </c>
      <c r="D11" s="118">
        <f>SUM(D2:D10)</f>
        <v>3950</v>
      </c>
      <c r="E11" s="237" t="s">
        <v>13</v>
      </c>
      <c r="F11" s="238"/>
      <c r="G11" s="119">
        <f>SUM(G2:G10)</f>
        <v>8560</v>
      </c>
      <c r="H11" s="239" t="s">
        <v>13</v>
      </c>
      <c r="I11" s="240"/>
      <c r="J11" s="120">
        <f>SUM(J2:J10)</f>
        <v>5370</v>
      </c>
      <c r="K11" s="241" t="s">
        <v>13</v>
      </c>
      <c r="L11" s="242"/>
      <c r="M11" s="121">
        <f>SUM(M2:M10)</f>
        <v>17880</v>
      </c>
      <c r="N11" s="215" t="s">
        <v>13</v>
      </c>
      <c r="O11" s="216"/>
    </row>
    <row r="12" spans="1:15" ht="15">
      <c r="A12" s="7"/>
      <c r="B12" s="7"/>
      <c r="C12" s="7"/>
      <c r="D12" s="121">
        <f>A11+A5</f>
        <v>4009</v>
      </c>
      <c r="E12" s="215" t="s">
        <v>71</v>
      </c>
      <c r="F12" s="216"/>
      <c r="G12" s="122">
        <f>B11+B5</f>
        <v>8510</v>
      </c>
      <c r="H12" s="223" t="s">
        <v>71</v>
      </c>
      <c r="I12" s="224"/>
      <c r="J12" s="123">
        <f>'التقرير اليومي'!D74</f>
        <v>580</v>
      </c>
      <c r="K12" s="213" t="s">
        <v>71</v>
      </c>
      <c r="L12" s="225"/>
      <c r="M12" s="226" t="s">
        <v>72</v>
      </c>
      <c r="N12" s="227"/>
      <c r="O12" s="228"/>
    </row>
    <row r="13" spans="1:15" ht="15">
      <c r="A13" s="7"/>
      <c r="B13" s="7"/>
      <c r="C13" s="7"/>
      <c r="D13" s="121">
        <f>D11-D12</f>
        <v>-59</v>
      </c>
      <c r="E13" s="215" t="s">
        <v>8</v>
      </c>
      <c r="F13" s="216"/>
      <c r="G13" s="122">
        <f>G11-G12</f>
        <v>50</v>
      </c>
      <c r="H13" s="223" t="s">
        <v>8</v>
      </c>
      <c r="I13" s="224"/>
      <c r="J13" s="123">
        <f>J11-J12</f>
        <v>4790</v>
      </c>
      <c r="K13" s="213" t="s">
        <v>8</v>
      </c>
      <c r="L13" s="225"/>
      <c r="M13" s="124">
        <f>'التقرير اليومي'!D74</f>
        <v>580</v>
      </c>
      <c r="N13" s="165" t="s">
        <v>79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80</v>
      </c>
      <c r="O14" s="124">
        <v>3</v>
      </c>
    </row>
    <row r="15" spans="1:15" ht="15">
      <c r="A15" s="123">
        <f>'التقرير اليومي'!D74</f>
        <v>580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81</v>
      </c>
      <c r="O15" s="124">
        <v>4</v>
      </c>
    </row>
    <row r="16" spans="1:15" ht="15">
      <c r="A16" s="123">
        <f>'التقرير اليومي'!E74</f>
        <v>0</v>
      </c>
      <c r="B16" s="123" t="s">
        <v>19</v>
      </c>
      <c r="C16" s="123">
        <f>B5+A5-A16</f>
        <v>10821</v>
      </c>
      <c r="D16" s="7"/>
      <c r="E16" s="7"/>
      <c r="F16" s="7"/>
      <c r="G16" s="7"/>
      <c r="H16" s="146"/>
      <c r="I16" s="146"/>
      <c r="J16" s="146"/>
      <c r="K16" s="7"/>
      <c r="L16" s="7"/>
      <c r="M16" s="124">
        <v>1000</v>
      </c>
      <c r="N16" s="226">
        <v>362816</v>
      </c>
      <c r="O16" s="228"/>
    </row>
    <row r="17" spans="1:15" ht="15">
      <c r="A17" s="123">
        <f>'التقرير اليومي'!F74</f>
        <v>0</v>
      </c>
      <c r="B17" s="123" t="s">
        <v>20</v>
      </c>
      <c r="C17" s="123">
        <f>B11+A11-A17</f>
        <v>1698</v>
      </c>
      <c r="D17" s="7"/>
      <c r="E17" s="7"/>
      <c r="F17" s="7"/>
      <c r="G17" s="7"/>
      <c r="H17" s="7"/>
      <c r="I17" s="7"/>
      <c r="J17" s="7"/>
      <c r="K17" s="183"/>
      <c r="L17" s="7"/>
      <c r="M17" s="121">
        <f>SUM(M13:M16)</f>
        <v>1580</v>
      </c>
      <c r="N17" s="215" t="s">
        <v>13</v>
      </c>
      <c r="O17" s="216"/>
    </row>
    <row r="18" spans="1:15" ht="15">
      <c r="A18" s="123">
        <f>SUM(A15:A17)</f>
        <v>580</v>
      </c>
      <c r="B18" s="213" t="s">
        <v>13</v>
      </c>
      <c r="C18" s="214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90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22"/>
      <c r="J19" s="222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75</v>
      </c>
      <c r="L20" s="7"/>
      <c r="M20" s="121">
        <f>M11-M17</f>
        <v>16300</v>
      </c>
      <c r="N20" s="215" t="s">
        <v>67</v>
      </c>
      <c r="O20" s="216"/>
    </row>
    <row r="25" ht="13.5" thickBot="1"/>
    <row r="26" spans="9:15" ht="15.75" thickBot="1">
      <c r="I26" s="96">
        <f>K26*J26</f>
        <v>50</v>
      </c>
      <c r="J26" s="97">
        <v>1</v>
      </c>
      <c r="K26" s="98">
        <v>50</v>
      </c>
      <c r="M26" s="122" t="s">
        <v>5</v>
      </c>
      <c r="N26" s="122" t="s">
        <v>73</v>
      </c>
      <c r="O26" s="122" t="s">
        <v>7</v>
      </c>
    </row>
    <row r="27" spans="9:15" ht="15.75" thickBot="1">
      <c r="I27" s="96">
        <f>K27*J27</f>
        <v>40</v>
      </c>
      <c r="J27" s="99">
        <v>2</v>
      </c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0</v>
      </c>
      <c r="N28" s="110"/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90</v>
      </c>
      <c r="J31" s="221" t="s">
        <v>13</v>
      </c>
      <c r="K31" s="220"/>
      <c r="M31" s="122">
        <f t="shared" si="5"/>
        <v>0</v>
      </c>
      <c r="N31" s="110"/>
      <c r="O31" s="122">
        <v>10</v>
      </c>
    </row>
    <row r="32" spans="9:15" ht="15">
      <c r="I32" s="101">
        <f>الديوان!A3</f>
        <v>452.126</v>
      </c>
      <c r="J32" s="217" t="s">
        <v>11</v>
      </c>
      <c r="K32" s="218"/>
      <c r="M32" s="122">
        <f t="shared" si="5"/>
        <v>0</v>
      </c>
      <c r="N32" s="110"/>
      <c r="O32" s="122">
        <v>5</v>
      </c>
    </row>
    <row r="33" spans="9:15" ht="15.75" thickBot="1">
      <c r="I33" s="102">
        <f>I31-I32</f>
        <v>-362.126</v>
      </c>
      <c r="J33" s="219" t="s">
        <v>8</v>
      </c>
      <c r="K33" s="220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0</v>
      </c>
      <c r="N34" s="110"/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75</v>
      </c>
      <c r="M36" s="123">
        <f>SUM(M27:M35)</f>
        <v>0</v>
      </c>
      <c r="N36" s="213" t="s">
        <v>74</v>
      </c>
      <c r="O36" s="214"/>
    </row>
    <row r="37" spans="11:15" ht="15.75" thickBot="1">
      <c r="K37" s="131">
        <v>-1867</v>
      </c>
      <c r="M37" s="123">
        <f>الديوان!A2+الديوان!A3*5.35+الديوان!A5+الديوان!A6+الديوان!A8+الديوان!A4*4</f>
        <v>5063.874099999999</v>
      </c>
      <c r="N37" s="213" t="s">
        <v>71</v>
      </c>
      <c r="O37" s="214"/>
    </row>
    <row r="38" spans="13:15" ht="15">
      <c r="M38" s="123">
        <f>M36-M37</f>
        <v>-5063.874099999999</v>
      </c>
      <c r="N38" s="213" t="s">
        <v>8</v>
      </c>
      <c r="O38" s="214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2017-03-18T09:21:12Z</cp:lastPrinted>
  <dcterms:created xsi:type="dcterms:W3CDTF">2012-05-27T06:24:35Z</dcterms:created>
  <dcterms:modified xsi:type="dcterms:W3CDTF">2017-03-19T06:40:33Z</dcterms:modified>
  <cp:category/>
  <cp:version/>
  <cp:contentType/>
  <cp:contentStatus/>
</cp:coreProperties>
</file>