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2DFA57A9-F095-496B-9D64-9EDFF31126BE}" xr6:coauthVersionLast="47" xr6:coauthVersionMax="47" xr10:uidLastSave="{00000000-0000-0000-0000-000000000000}"/>
  <bookViews>
    <workbookView xWindow="-120" yWindow="-120" windowWidth="29040" windowHeight="15720" xr2:uid="{F76180CB-E917-47FE-89EB-D9D54262AC97}"/>
  </bookViews>
  <sheets>
    <sheet name="1" sheetId="1" r:id="rId1"/>
  </sheets>
  <externalReferences>
    <externalReference r:id="rId2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49" i="1" l="1"/>
  <c r="H49" i="1"/>
  <c r="V48" i="1"/>
  <c r="U48" i="1"/>
  <c r="T48" i="1"/>
  <c r="S48" i="1"/>
  <c r="R48" i="1"/>
  <c r="Q48" i="1"/>
  <c r="P48" i="1"/>
  <c r="O48" i="1"/>
  <c r="N48" i="1"/>
  <c r="M48" i="1"/>
  <c r="L48" i="1"/>
  <c r="K48" i="1"/>
  <c r="J48" i="1"/>
  <c r="I48" i="1"/>
  <c r="H48" i="1"/>
  <c r="G48" i="1"/>
  <c r="F48" i="1"/>
  <c r="E48" i="1"/>
  <c r="D48" i="1"/>
  <c r="C30" i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C42" i="1" s="1"/>
  <c r="C43" i="1" s="1"/>
  <c r="C44" i="1" s="1"/>
  <c r="C45" i="1" s="1"/>
  <c r="C46" i="1" s="1"/>
  <c r="C47" i="1" s="1"/>
  <c r="V28" i="1"/>
  <c r="U28" i="1"/>
  <c r="T28" i="1"/>
  <c r="S28" i="1"/>
  <c r="R28" i="1"/>
  <c r="Q28" i="1"/>
  <c r="P28" i="1"/>
  <c r="O28" i="1"/>
  <c r="N28" i="1"/>
  <c r="M28" i="1"/>
  <c r="L28" i="1"/>
  <c r="K28" i="1"/>
  <c r="J28" i="1"/>
  <c r="I28" i="1"/>
  <c r="H28" i="1"/>
  <c r="G28" i="1"/>
  <c r="F28" i="1"/>
  <c r="E28" i="1"/>
  <c r="D28" i="1"/>
  <c r="C18" i="1"/>
  <c r="C19" i="1" s="1"/>
  <c r="C20" i="1" s="1"/>
  <c r="C21" i="1" s="1"/>
  <c r="C22" i="1" s="1"/>
  <c r="C23" i="1" s="1"/>
  <c r="C24" i="1" s="1"/>
  <c r="C25" i="1" s="1"/>
  <c r="C26" i="1" s="1"/>
  <c r="C27" i="1" s="1"/>
  <c r="V16" i="1"/>
  <c r="V49" i="1" s="1"/>
  <c r="U16" i="1"/>
  <c r="U49" i="1" s="1"/>
  <c r="T16" i="1"/>
  <c r="T49" i="1" s="1"/>
  <c r="S16" i="1"/>
  <c r="S49" i="1" s="1"/>
  <c r="P16" i="1"/>
  <c r="O16" i="1"/>
  <c r="O49" i="1" s="1"/>
  <c r="N16" i="1"/>
  <c r="N49" i="1" s="1"/>
  <c r="M16" i="1"/>
  <c r="M49" i="1" s="1"/>
  <c r="I16" i="1"/>
  <c r="I49" i="1" s="1"/>
  <c r="H16" i="1"/>
  <c r="G16" i="1"/>
  <c r="G49" i="1" s="1"/>
  <c r="F16" i="1"/>
  <c r="F49" i="1" s="1"/>
  <c r="E16" i="1"/>
  <c r="E49" i="1" s="1"/>
  <c r="D16" i="1"/>
  <c r="D49" i="1" s="1"/>
  <c r="B49" i="1" s="1"/>
  <c r="C5" i="1"/>
  <c r="C6" i="1" s="1"/>
  <c r="C7" i="1" s="1"/>
  <c r="C8" i="1" s="1"/>
  <c r="C9" i="1" s="1"/>
  <c r="C10" i="1" s="1"/>
  <c r="C11" i="1" s="1"/>
  <c r="C12" i="1" s="1"/>
  <c r="C13" i="1" s="1"/>
  <c r="C14" i="1" s="1"/>
  <c r="C15" i="1" s="1"/>
  <c r="V4" i="1"/>
  <c r="U4" i="1"/>
  <c r="T4" i="1"/>
  <c r="S4" i="1"/>
  <c r="R4" i="1"/>
  <c r="R16" i="1" s="1"/>
  <c r="R49" i="1" s="1"/>
  <c r="Q4" i="1"/>
  <c r="Q16" i="1" s="1"/>
  <c r="Q49" i="1" s="1"/>
  <c r="P4" i="1"/>
  <c r="O4" i="1"/>
  <c r="N4" i="1"/>
  <c r="M4" i="1"/>
  <c r="L4" i="1"/>
  <c r="L16" i="1" s="1"/>
  <c r="L49" i="1" s="1"/>
  <c r="K4" i="1"/>
  <c r="K16" i="1" s="1"/>
  <c r="K49" i="1" s="1"/>
  <c r="J4" i="1"/>
  <c r="J16" i="1" s="1"/>
  <c r="J49" i="1" s="1"/>
  <c r="I4" i="1"/>
  <c r="H4" i="1"/>
  <c r="G4" i="1"/>
  <c r="F4" i="1"/>
  <c r="E4" i="1"/>
  <c r="D4" i="1"/>
</calcChain>
</file>

<file path=xl/sharedStrings.xml><?xml version="1.0" encoding="utf-8"?>
<sst xmlns="http://schemas.openxmlformats.org/spreadsheetml/2006/main" count="71" uniqueCount="52">
  <si>
    <t>الموازنة العامة</t>
  </si>
  <si>
    <t>موازنة الكهرباء</t>
  </si>
  <si>
    <t>موازنة المياه</t>
  </si>
  <si>
    <t>موازنة التقاعد</t>
  </si>
  <si>
    <t>موازنة المعارف</t>
  </si>
  <si>
    <t>الصناديق النقدية</t>
  </si>
  <si>
    <t>الصناديق البنكية</t>
  </si>
  <si>
    <t>المستفيد</t>
  </si>
  <si>
    <t>البيان</t>
  </si>
  <si>
    <t>رقم السند</t>
  </si>
  <si>
    <t>النثريات</t>
  </si>
  <si>
    <t xml:space="preserve"> NIS</t>
  </si>
  <si>
    <t xml:space="preserve"> JDI</t>
  </si>
  <si>
    <t>USD</t>
  </si>
  <si>
    <t>الرئيسي NIS</t>
  </si>
  <si>
    <t>الرئيسي JDI</t>
  </si>
  <si>
    <t>الرئيسي USD</t>
  </si>
  <si>
    <t xml:space="preserve"> الرئيسيEUR</t>
  </si>
  <si>
    <t>النفايات</t>
  </si>
  <si>
    <t>بنك الاسكان</t>
  </si>
  <si>
    <t>مشروع البير</t>
  </si>
  <si>
    <t>جباية الكهرباء</t>
  </si>
  <si>
    <t>مشروع الكهرباء</t>
  </si>
  <si>
    <t>بال بي كهرباء</t>
  </si>
  <si>
    <t>جباية المياه</t>
  </si>
  <si>
    <t>مشروع المياه</t>
  </si>
  <si>
    <t>بال بي مياه</t>
  </si>
  <si>
    <t>التقاعد</t>
  </si>
  <si>
    <t>المعارف</t>
  </si>
  <si>
    <t>الايرادات</t>
  </si>
  <si>
    <t>رصيد اول المدة</t>
  </si>
  <si>
    <t>مراكز شحن الكهرباء الخارجية</t>
  </si>
  <si>
    <t>مبيعات كهرباء</t>
  </si>
  <si>
    <t>مراكز شحن المياه الخارجية</t>
  </si>
  <si>
    <t>مبيعات مياه</t>
  </si>
  <si>
    <t>من حساب</t>
  </si>
  <si>
    <t>الى حساب</t>
  </si>
  <si>
    <t>بال بيه كهرباء</t>
  </si>
  <si>
    <t>مشروع النفايات</t>
  </si>
  <si>
    <t>الحساب الرئيسي</t>
  </si>
  <si>
    <t>بال بيه مياه</t>
  </si>
  <si>
    <t>الصندوق الرئيسي</t>
  </si>
  <si>
    <t>المصروفات</t>
  </si>
  <si>
    <t>مثقال رضا صادق ذياب</t>
  </si>
  <si>
    <t>اجور باجر شهر 2 / 2026</t>
  </si>
  <si>
    <t>شركة محطة كفرراعي للمحروقات</t>
  </si>
  <si>
    <t>بدل تنقل موظف البلدية محمد منجد</t>
  </si>
  <si>
    <t>مساعدة الفقراء</t>
  </si>
  <si>
    <t>شحن كهرباء مجاني</t>
  </si>
  <si>
    <t>شحن مياه مجاني</t>
  </si>
  <si>
    <t>الارصدة النقدية الاجمالية شيقل</t>
  </si>
  <si>
    <t>الرصيد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</si>
</sst>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_ ;[Red]\-#,##0.00\ "/>
    <numFmt numFmtId="165" formatCode="#,##0_ ;[Red]\-#,##0\ "/>
  </numFmts>
  <fonts count="4" x14ac:knownFonts="1">
    <font>
      <sz val="11"/>
      <color theme="1"/>
      <name val="Calibri"/>
      <family val="2"/>
      <charset val="178"/>
      <scheme val="minor"/>
    </font>
    <font>
      <b/>
      <sz val="10"/>
      <color theme="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C00000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3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3" xfId="0" applyNumberFormat="1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164" fontId="1" fillId="2" borderId="11" xfId="0" applyNumberFormat="1" applyFont="1" applyFill="1" applyBorder="1" applyAlignment="1">
      <alignment horizontal="center"/>
    </xf>
    <xf numFmtId="164" fontId="1" fillId="2" borderId="12" xfId="0" applyNumberFormat="1" applyFont="1" applyFill="1" applyBorder="1" applyAlignment="1">
      <alignment horizontal="center"/>
    </xf>
    <xf numFmtId="165" fontId="1" fillId="2" borderId="14" xfId="0" applyNumberFormat="1" applyFont="1" applyFill="1" applyBorder="1" applyAlignment="1">
      <alignment horizontal="center"/>
    </xf>
    <xf numFmtId="164" fontId="1" fillId="2" borderId="10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165" fontId="1" fillId="2" borderId="8" xfId="0" applyNumberFormat="1" applyFont="1" applyFill="1" applyBorder="1" applyAlignment="1">
      <alignment horizontal="center"/>
    </xf>
    <xf numFmtId="165" fontId="1" fillId="2" borderId="10" xfId="0" applyNumberFormat="1" applyFont="1" applyFill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165" fontId="2" fillId="3" borderId="8" xfId="0" applyNumberFormat="1" applyFont="1" applyFill="1" applyBorder="1" applyAlignment="1">
      <alignment horizontal="center"/>
    </xf>
    <xf numFmtId="165" fontId="2" fillId="3" borderId="10" xfId="0" applyNumberFormat="1" applyFont="1" applyFill="1" applyBorder="1" applyAlignment="1">
      <alignment horizontal="center"/>
    </xf>
    <xf numFmtId="164" fontId="2" fillId="3" borderId="10" xfId="0" applyNumberFormat="1" applyFont="1" applyFill="1" applyBorder="1" applyAlignment="1">
      <alignment horizontal="center"/>
    </xf>
    <xf numFmtId="164" fontId="2" fillId="0" borderId="10" xfId="0" applyNumberFormat="1" applyFont="1" applyBorder="1" applyAlignment="1">
      <alignment horizontal="center"/>
    </xf>
    <xf numFmtId="164" fontId="2" fillId="0" borderId="11" xfId="0" applyNumberFormat="1" applyFont="1" applyBorder="1" applyAlignment="1">
      <alignment horizontal="center"/>
    </xf>
    <xf numFmtId="164" fontId="2" fillId="0" borderId="12" xfId="0" applyNumberFormat="1" applyFont="1" applyBorder="1" applyAlignment="1">
      <alignment horizontal="center"/>
    </xf>
    <xf numFmtId="165" fontId="2" fillId="3" borderId="14" xfId="0" applyNumberFormat="1" applyFont="1" applyFill="1" applyBorder="1" applyAlignment="1">
      <alignment horizontal="center"/>
    </xf>
    <xf numFmtId="164" fontId="2" fillId="0" borderId="9" xfId="0" applyNumberFormat="1" applyFont="1" applyBorder="1" applyAlignment="1">
      <alignment horizontal="center"/>
    </xf>
    <xf numFmtId="164" fontId="2" fillId="0" borderId="14" xfId="0" applyNumberFormat="1" applyFont="1" applyBorder="1" applyAlignment="1">
      <alignment horizontal="center"/>
    </xf>
    <xf numFmtId="165" fontId="2" fillId="3" borderId="15" xfId="0" applyNumberFormat="1" applyFont="1" applyFill="1" applyBorder="1" applyAlignment="1">
      <alignment horizontal="center"/>
    </xf>
    <xf numFmtId="165" fontId="2" fillId="3" borderId="16" xfId="0" applyNumberFormat="1" applyFont="1" applyFill="1" applyBorder="1" applyAlignment="1">
      <alignment horizontal="center"/>
    </xf>
    <xf numFmtId="164" fontId="2" fillId="3" borderId="16" xfId="0" applyNumberFormat="1" applyFont="1" applyFill="1" applyBorder="1" applyAlignment="1">
      <alignment horizontal="center"/>
    </xf>
    <xf numFmtId="164" fontId="2" fillId="0" borderId="16" xfId="0" applyNumberFormat="1" applyFont="1" applyBorder="1" applyAlignment="1">
      <alignment horizontal="center"/>
    </xf>
    <xf numFmtId="164" fontId="2" fillId="0" borderId="17" xfId="0" applyNumberFormat="1" applyFont="1" applyBorder="1" applyAlignment="1">
      <alignment horizontal="center"/>
    </xf>
    <xf numFmtId="164" fontId="2" fillId="0" borderId="18" xfId="0" applyNumberFormat="1" applyFont="1" applyBorder="1" applyAlignment="1">
      <alignment horizontal="center"/>
    </xf>
    <xf numFmtId="165" fontId="2" fillId="3" borderId="19" xfId="0" applyNumberFormat="1" applyFont="1" applyFill="1" applyBorder="1" applyAlignment="1">
      <alignment horizontal="center"/>
    </xf>
    <xf numFmtId="164" fontId="2" fillId="0" borderId="20" xfId="0" applyNumberFormat="1" applyFont="1" applyBorder="1" applyAlignment="1">
      <alignment horizontal="center"/>
    </xf>
    <xf numFmtId="164" fontId="2" fillId="0" borderId="19" xfId="0" applyNumberFormat="1" applyFont="1" applyBorder="1" applyAlignment="1">
      <alignment horizontal="center"/>
    </xf>
    <xf numFmtId="165" fontId="1" fillId="2" borderId="21" xfId="0" applyNumberFormat="1" applyFont="1" applyFill="1" applyBorder="1" applyAlignment="1">
      <alignment horizontal="center"/>
    </xf>
    <xf numFmtId="165" fontId="1" fillId="2" borderId="22" xfId="0" applyNumberFormat="1" applyFont="1" applyFill="1" applyBorder="1" applyAlignment="1">
      <alignment horizontal="center"/>
    </xf>
    <xf numFmtId="164" fontId="1" fillId="2" borderId="22" xfId="0" applyNumberFormat="1" applyFont="1" applyFill="1" applyBorder="1" applyAlignment="1">
      <alignment horizontal="center"/>
    </xf>
    <xf numFmtId="164" fontId="1" fillId="2" borderId="23" xfId="0" applyNumberFormat="1" applyFont="1" applyFill="1" applyBorder="1" applyAlignment="1">
      <alignment horizontal="center"/>
    </xf>
    <xf numFmtId="164" fontId="1" fillId="2" borderId="24" xfId="0" applyNumberFormat="1" applyFont="1" applyFill="1" applyBorder="1" applyAlignment="1">
      <alignment horizontal="center"/>
    </xf>
    <xf numFmtId="164" fontId="1" fillId="2" borderId="25" xfId="0" applyNumberFormat="1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165" fontId="2" fillId="4" borderId="26" xfId="0" applyNumberFormat="1" applyFont="1" applyFill="1" applyBorder="1" applyAlignment="1">
      <alignment horizontal="center"/>
    </xf>
    <xf numFmtId="165" fontId="2" fillId="4" borderId="27" xfId="0" applyNumberFormat="1" applyFont="1" applyFill="1" applyBorder="1" applyAlignment="1">
      <alignment horizontal="center"/>
    </xf>
    <xf numFmtId="164" fontId="2" fillId="4" borderId="27" xfId="0" applyNumberFormat="1" applyFont="1" applyFill="1" applyBorder="1" applyAlignment="1">
      <alignment horizontal="center"/>
    </xf>
    <xf numFmtId="164" fontId="2" fillId="4" borderId="28" xfId="0" applyNumberFormat="1" applyFont="1" applyFill="1" applyBorder="1" applyAlignment="1">
      <alignment horizontal="center"/>
    </xf>
    <xf numFmtId="164" fontId="2" fillId="4" borderId="29" xfId="0" applyNumberFormat="1" applyFont="1" applyFill="1" applyBorder="1" applyAlignment="1">
      <alignment horizontal="center"/>
    </xf>
    <xf numFmtId="165" fontId="2" fillId="4" borderId="30" xfId="0" applyNumberFormat="1" applyFont="1" applyFill="1" applyBorder="1" applyAlignment="1">
      <alignment horizontal="center"/>
    </xf>
    <xf numFmtId="164" fontId="2" fillId="4" borderId="31" xfId="0" applyNumberFormat="1" applyFont="1" applyFill="1" applyBorder="1" applyAlignment="1">
      <alignment horizontal="center"/>
    </xf>
    <xf numFmtId="164" fontId="2" fillId="4" borderId="30" xfId="0" applyNumberFormat="1" applyFont="1" applyFill="1" applyBorder="1" applyAlignment="1">
      <alignment horizontal="center"/>
    </xf>
    <xf numFmtId="0" fontId="1" fillId="4" borderId="32" xfId="0" applyFont="1" applyFill="1" applyBorder="1" applyAlignment="1">
      <alignment horizontal="center"/>
    </xf>
    <xf numFmtId="165" fontId="1" fillId="4" borderId="21" xfId="0" applyNumberFormat="1" applyFont="1" applyFill="1" applyBorder="1" applyAlignment="1">
      <alignment horizontal="center"/>
    </xf>
    <xf numFmtId="164" fontId="1" fillId="4" borderId="21" xfId="0" applyNumberFormat="1" applyFont="1" applyFill="1" applyBorder="1" applyAlignment="1">
      <alignment horizontal="center"/>
    </xf>
    <xf numFmtId="164" fontId="1" fillId="4" borderId="33" xfId="0" applyNumberFormat="1" applyFont="1" applyFill="1" applyBorder="1" applyAlignment="1">
      <alignment horizontal="center"/>
    </xf>
    <xf numFmtId="164" fontId="1" fillId="4" borderId="24" xfId="0" applyNumberFormat="1" applyFont="1" applyFill="1" applyBorder="1" applyAlignment="1">
      <alignment horizontal="center"/>
    </xf>
    <xf numFmtId="0" fontId="1" fillId="5" borderId="31" xfId="0" applyFont="1" applyFill="1" applyBorder="1" applyAlignment="1">
      <alignment horizontal="center"/>
    </xf>
    <xf numFmtId="165" fontId="2" fillId="5" borderId="26" xfId="0" applyNumberFormat="1" applyFont="1" applyFill="1" applyBorder="1" applyAlignment="1">
      <alignment horizontal="center"/>
    </xf>
    <xf numFmtId="165" fontId="2" fillId="5" borderId="27" xfId="0" applyNumberFormat="1" applyFont="1" applyFill="1" applyBorder="1" applyAlignment="1">
      <alignment horizontal="center"/>
    </xf>
    <xf numFmtId="164" fontId="2" fillId="5" borderId="27" xfId="0" applyNumberFormat="1" applyFont="1" applyFill="1" applyBorder="1" applyAlignment="1">
      <alignment horizontal="center"/>
    </xf>
    <xf numFmtId="164" fontId="2" fillId="5" borderId="28" xfId="0" applyNumberFormat="1" applyFont="1" applyFill="1" applyBorder="1" applyAlignment="1">
      <alignment horizontal="center"/>
    </xf>
    <xf numFmtId="164" fontId="2" fillId="5" borderId="29" xfId="0" applyNumberFormat="1" applyFont="1" applyFill="1" applyBorder="1" applyAlignment="1">
      <alignment horizontal="center"/>
    </xf>
    <xf numFmtId="165" fontId="2" fillId="5" borderId="30" xfId="0" applyNumberFormat="1" applyFont="1" applyFill="1" applyBorder="1" applyAlignment="1">
      <alignment horizontal="center"/>
    </xf>
    <xf numFmtId="164" fontId="2" fillId="5" borderId="31" xfId="0" applyNumberFormat="1" applyFont="1" applyFill="1" applyBorder="1" applyAlignment="1">
      <alignment horizontal="center"/>
    </xf>
    <xf numFmtId="164" fontId="2" fillId="5" borderId="30" xfId="0" applyNumberFormat="1" applyFont="1" applyFill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5" borderId="9" xfId="0" applyFont="1" applyFill="1" applyBorder="1" applyAlignment="1">
      <alignment horizontal="center"/>
    </xf>
    <xf numFmtId="0" fontId="1" fillId="5" borderId="14" xfId="0" applyFont="1" applyFill="1" applyBorder="1" applyAlignment="1">
      <alignment horizontal="center"/>
    </xf>
    <xf numFmtId="0" fontId="1" fillId="5" borderId="10" xfId="0" applyFont="1" applyFill="1" applyBorder="1" applyAlignment="1">
      <alignment horizontal="center"/>
    </xf>
    <xf numFmtId="165" fontId="1" fillId="5" borderId="8" xfId="0" applyNumberFormat="1" applyFont="1" applyFill="1" applyBorder="1" applyAlignment="1">
      <alignment horizontal="center"/>
    </xf>
    <xf numFmtId="164" fontId="1" fillId="5" borderId="8" xfId="0" applyNumberFormat="1" applyFont="1" applyFill="1" applyBorder="1" applyAlignment="1">
      <alignment horizontal="center"/>
    </xf>
    <xf numFmtId="164" fontId="1" fillId="5" borderId="12" xfId="0" applyNumberFormat="1" applyFont="1" applyFill="1" applyBorder="1" applyAlignment="1">
      <alignment horizontal="center"/>
    </xf>
    <xf numFmtId="164" fontId="1" fillId="5" borderId="10" xfId="0" applyNumberFormat="1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" fillId="2" borderId="36" xfId="0" applyFont="1" applyFill="1" applyBorder="1" applyAlignment="1">
      <alignment horizontal="center"/>
    </xf>
    <xf numFmtId="0" fontId="1" fillId="2" borderId="37" xfId="0" applyFont="1" applyFill="1" applyBorder="1" applyAlignment="1">
      <alignment horizontal="center"/>
    </xf>
    <xf numFmtId="165" fontId="1" fillId="2" borderId="38" xfId="0" applyNumberFormat="1" applyFont="1" applyFill="1" applyBorder="1" applyAlignment="1">
      <alignment horizontal="center"/>
    </xf>
    <xf numFmtId="164" fontId="1" fillId="2" borderId="38" xfId="0" applyNumberFormat="1" applyFont="1" applyFill="1" applyBorder="1" applyAlignment="1">
      <alignment horizontal="center"/>
    </xf>
    <xf numFmtId="164" fontId="1" fillId="2" borderId="39" xfId="0" applyNumberFormat="1" applyFont="1" applyFill="1" applyBorder="1" applyAlignment="1">
      <alignment horizontal="center"/>
    </xf>
    <xf numFmtId="165" fontId="0" fillId="0" borderId="0" xfId="0" applyNumberFormat="1"/>
    <xf numFmtId="164" fontId="0" fillId="0" borderId="0" xfId="0" applyNumberFormat="1"/>
    <xf numFmtId="164" fontId="1" fillId="2" borderId="14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4" borderId="23" xfId="0" applyFont="1" applyFill="1" applyBorder="1" applyAlignment="1">
      <alignment horizontal="center"/>
    </xf>
    <xf numFmtId="0" fontId="1" fillId="4" borderId="21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3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164" fontId="1" fillId="2" borderId="11" xfId="0" applyNumberFormat="1" applyFont="1" applyFill="1" applyBorder="1" applyAlignment="1">
      <alignment horizontal="center"/>
    </xf>
    <xf numFmtId="164" fontId="1" fillId="2" borderId="12" xfId="0" applyNumberFormat="1" applyFont="1" applyFill="1" applyBorder="1" applyAlignment="1">
      <alignment horizontal="center"/>
    </xf>
    <xf numFmtId="164" fontId="1" fillId="2" borderId="13" xfId="0" applyNumberFormat="1" applyFont="1" applyFill="1" applyBorder="1" applyAlignment="1">
      <alignment horizontal="center"/>
    </xf>
    <xf numFmtId="164" fontId="1" fillId="2" borderId="10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6\2.2026.xlsx" TargetMode="External"/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6\2.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باية"/>
      <sheetName val="الجرد"/>
      <sheetName val="سلف وامانات"/>
      <sheetName val="الارصدة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>
        <row r="4">
          <cell r="F4">
            <v>307.52200000000005</v>
          </cell>
        </row>
        <row r="53">
          <cell r="D53">
            <v>0</v>
          </cell>
          <cell r="E53">
            <v>13915</v>
          </cell>
          <cell r="G53">
            <v>0</v>
          </cell>
          <cell r="H53">
            <v>-7870.1000000000931</v>
          </cell>
          <cell r="I53">
            <v>37908.614999999998</v>
          </cell>
          <cell r="J53">
            <v>271.06999999999721</v>
          </cell>
          <cell r="K53">
            <v>1</v>
          </cell>
          <cell r="L53">
            <v>36079.500000000015</v>
          </cell>
          <cell r="M53">
            <v>70000</v>
          </cell>
          <cell r="N53">
            <v>12072</v>
          </cell>
          <cell r="O53">
            <v>0</v>
          </cell>
          <cell r="P53">
            <v>9.9999998055864125E-3</v>
          </cell>
          <cell r="Q53">
            <v>10305.56</v>
          </cell>
          <cell r="R53">
            <v>0</v>
          </cell>
          <cell r="S53">
            <v>-2239.0699999999924</v>
          </cell>
          <cell r="T53">
            <v>2879</v>
          </cell>
          <cell r="U53">
            <v>350000</v>
          </cell>
          <cell r="V53">
            <v>20738.360000000022</v>
          </cell>
        </row>
      </sheetData>
      <sheetData sheetId="31"/>
      <sheetData sheetId="32"/>
      <sheetData sheetId="33"/>
      <sheetData sheetId="3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454B4E-6D08-40BD-892A-5AA2DA358DFD}">
  <dimension ref="A1:V49"/>
  <sheetViews>
    <sheetView rightToLeft="1" tabSelected="1" workbookViewId="0">
      <pane ySplit="4" topLeftCell="A5" activePane="bottomLeft" state="frozen"/>
      <selection pane="bottomLeft" activeCell="N12" sqref="N12"/>
    </sheetView>
  </sheetViews>
  <sheetFormatPr defaultRowHeight="15" x14ac:dyDescent="0.25"/>
  <cols>
    <col min="1" max="1" width="30.140625" bestFit="1" customWidth="1"/>
    <col min="2" max="2" width="29.85546875" customWidth="1"/>
    <col min="3" max="3" width="6.7109375" customWidth="1"/>
    <col min="4" max="5" width="9" style="82"/>
    <col min="6" max="6" width="9.42578125" style="83" bestFit="1" customWidth="1"/>
    <col min="7" max="7" width="9" style="83"/>
    <col min="8" max="8" width="9.42578125" style="83" bestFit="1" customWidth="1"/>
    <col min="9" max="11" width="9" style="83"/>
    <col min="12" max="12" width="9.28515625" style="83" bestFit="1" customWidth="1"/>
    <col min="13" max="14" width="9.28515625" style="83" customWidth="1"/>
    <col min="15" max="15" width="9.5703125" style="82" bestFit="1" customWidth="1"/>
    <col min="16" max="17" width="9.85546875" style="83" bestFit="1" customWidth="1"/>
    <col min="18" max="18" width="9.5703125" style="82" bestFit="1" customWidth="1"/>
    <col min="19" max="20" width="9.85546875" style="83" bestFit="1" customWidth="1"/>
    <col min="21" max="21" width="9.28515625" style="83" bestFit="1" customWidth="1"/>
    <col min="22" max="22" width="9" style="83"/>
  </cols>
  <sheetData>
    <row r="1" spans="1:22" x14ac:dyDescent="0.25">
      <c r="A1" s="1">
        <v>1</v>
      </c>
      <c r="B1" s="2">
        <v>3</v>
      </c>
      <c r="C1" s="3"/>
      <c r="D1" s="92" t="s">
        <v>0</v>
      </c>
      <c r="E1" s="93"/>
      <c r="F1" s="93"/>
      <c r="G1" s="93"/>
      <c r="H1" s="93"/>
      <c r="I1" s="93"/>
      <c r="J1" s="93"/>
      <c r="K1" s="93"/>
      <c r="L1" s="93"/>
      <c r="M1" s="93"/>
      <c r="N1" s="94"/>
      <c r="O1" s="95" t="s">
        <v>1</v>
      </c>
      <c r="P1" s="96"/>
      <c r="Q1" s="97"/>
      <c r="R1" s="95" t="s">
        <v>2</v>
      </c>
      <c r="S1" s="96"/>
      <c r="T1" s="97"/>
      <c r="U1" s="4" t="s">
        <v>3</v>
      </c>
      <c r="V1" s="5" t="s">
        <v>4</v>
      </c>
    </row>
    <row r="2" spans="1:22" x14ac:dyDescent="0.25">
      <c r="A2" s="86">
        <v>2025</v>
      </c>
      <c r="B2" s="87"/>
      <c r="C2" s="6"/>
      <c r="D2" s="87" t="s">
        <v>5</v>
      </c>
      <c r="E2" s="98"/>
      <c r="F2" s="98"/>
      <c r="G2" s="98"/>
      <c r="H2" s="99" t="s">
        <v>6</v>
      </c>
      <c r="I2" s="100"/>
      <c r="J2" s="100"/>
      <c r="K2" s="100"/>
      <c r="L2" s="100"/>
      <c r="M2" s="100"/>
      <c r="N2" s="101"/>
      <c r="O2" s="10" t="s">
        <v>5</v>
      </c>
      <c r="P2" s="102" t="s">
        <v>6</v>
      </c>
      <c r="Q2" s="85"/>
      <c r="R2" s="10" t="s">
        <v>5</v>
      </c>
      <c r="S2" s="102" t="s">
        <v>6</v>
      </c>
      <c r="T2" s="85"/>
      <c r="U2" s="84" t="s">
        <v>5</v>
      </c>
      <c r="V2" s="85"/>
    </row>
    <row r="3" spans="1:22" x14ac:dyDescent="0.25">
      <c r="A3" s="14" t="s">
        <v>7</v>
      </c>
      <c r="B3" s="7" t="s">
        <v>8</v>
      </c>
      <c r="C3" s="6" t="s">
        <v>9</v>
      </c>
      <c r="D3" s="15" t="s">
        <v>10</v>
      </c>
      <c r="E3" s="16" t="s">
        <v>11</v>
      </c>
      <c r="F3" s="11" t="s">
        <v>12</v>
      </c>
      <c r="G3" s="11" t="s">
        <v>13</v>
      </c>
      <c r="H3" s="11" t="s">
        <v>14</v>
      </c>
      <c r="I3" s="11" t="s">
        <v>15</v>
      </c>
      <c r="J3" s="11" t="s">
        <v>16</v>
      </c>
      <c r="K3" s="11" t="s">
        <v>17</v>
      </c>
      <c r="L3" s="8" t="s">
        <v>18</v>
      </c>
      <c r="M3" s="11" t="s">
        <v>19</v>
      </c>
      <c r="N3" s="9" t="s">
        <v>20</v>
      </c>
      <c r="O3" s="10" t="s">
        <v>21</v>
      </c>
      <c r="P3" s="11" t="s">
        <v>22</v>
      </c>
      <c r="Q3" s="12" t="s">
        <v>23</v>
      </c>
      <c r="R3" s="10" t="s">
        <v>24</v>
      </c>
      <c r="S3" s="11" t="s">
        <v>25</v>
      </c>
      <c r="T3" s="12" t="s">
        <v>26</v>
      </c>
      <c r="U3" s="13" t="s">
        <v>27</v>
      </c>
      <c r="V3" s="12" t="s">
        <v>28</v>
      </c>
    </row>
    <row r="4" spans="1:22" x14ac:dyDescent="0.25">
      <c r="A4" s="14" t="s">
        <v>29</v>
      </c>
      <c r="B4" s="7" t="s">
        <v>30</v>
      </c>
      <c r="C4" s="6">
        <v>191</v>
      </c>
      <c r="D4" s="15">
        <f>'[1]31'!$D$53</f>
        <v>0</v>
      </c>
      <c r="E4" s="16">
        <f>'[1]31'!$E$53</f>
        <v>13915</v>
      </c>
      <c r="F4" s="11">
        <f>'[1]31'!$F$4</f>
        <v>307.52200000000005</v>
      </c>
      <c r="G4" s="11">
        <f>'[1]31'!$G$53</f>
        <v>0</v>
      </c>
      <c r="H4" s="11">
        <f>'[1]31'!$H$53</f>
        <v>-7870.1000000000931</v>
      </c>
      <c r="I4" s="11">
        <f>'[1]31'!$I$53</f>
        <v>37908.614999999998</v>
      </c>
      <c r="J4" s="11">
        <f>'[1]31'!$J$53</f>
        <v>271.06999999999721</v>
      </c>
      <c r="K4" s="11">
        <f>'[1]31'!$K$53</f>
        <v>1</v>
      </c>
      <c r="L4" s="8">
        <f>'[1]31'!$L$53</f>
        <v>36079.500000000015</v>
      </c>
      <c r="M4" s="11">
        <f>'[1]31'!$M$53</f>
        <v>70000</v>
      </c>
      <c r="N4" s="9">
        <f>'[1]31'!$N$53</f>
        <v>12072</v>
      </c>
      <c r="O4" s="10">
        <f>'[1]31'!$O$53</f>
        <v>0</v>
      </c>
      <c r="P4" s="11">
        <f>'[1]31'!$P$53</f>
        <v>9.9999998055864125E-3</v>
      </c>
      <c r="Q4" s="12">
        <f>'[1]31'!$Q$53</f>
        <v>10305.56</v>
      </c>
      <c r="R4" s="10">
        <f>'[1]31'!$R$53</f>
        <v>0</v>
      </c>
      <c r="S4" s="11">
        <f>'[1]31'!$S$53</f>
        <v>-2239.0699999999924</v>
      </c>
      <c r="T4" s="12">
        <f>'[1]31'!$T$53</f>
        <v>2879</v>
      </c>
      <c r="U4" s="13">
        <f>'[1]31'!$U$53</f>
        <v>350000</v>
      </c>
      <c r="V4" s="12">
        <f>'[1]31'!$V$53</f>
        <v>20738.360000000022</v>
      </c>
    </row>
    <row r="5" spans="1:22" x14ac:dyDescent="0.25">
      <c r="A5" s="17" t="s">
        <v>31</v>
      </c>
      <c r="B5" s="18" t="s">
        <v>32</v>
      </c>
      <c r="C5" s="6">
        <f>C4+1</f>
        <v>192</v>
      </c>
      <c r="D5" s="19"/>
      <c r="E5" s="20"/>
      <c r="F5" s="21"/>
      <c r="G5" s="21"/>
      <c r="H5" s="22"/>
      <c r="I5" s="22"/>
      <c r="J5" s="22"/>
      <c r="K5" s="22"/>
      <c r="L5" s="23"/>
      <c r="M5" s="22"/>
      <c r="N5" s="24"/>
      <c r="O5" s="25"/>
      <c r="P5" s="22"/>
      <c r="Q5" s="26">
        <v>10305.56</v>
      </c>
      <c r="R5" s="25"/>
      <c r="S5" s="22"/>
      <c r="T5" s="26"/>
      <c r="U5" s="27"/>
      <c r="V5" s="26"/>
    </row>
    <row r="6" spans="1:22" x14ac:dyDescent="0.25">
      <c r="A6" s="17"/>
      <c r="B6" s="18"/>
      <c r="C6" s="6">
        <f t="shared" ref="C6:C8" si="0">C5+1</f>
        <v>193</v>
      </c>
      <c r="D6" s="19"/>
      <c r="E6" s="20"/>
      <c r="F6" s="21"/>
      <c r="G6" s="21"/>
      <c r="H6" s="22"/>
      <c r="I6" s="22"/>
      <c r="J6" s="22"/>
      <c r="K6" s="22"/>
      <c r="L6" s="23"/>
      <c r="M6" s="22"/>
      <c r="N6" s="24"/>
      <c r="O6" s="25"/>
      <c r="P6" s="22"/>
      <c r="Q6" s="26"/>
      <c r="R6" s="25"/>
      <c r="S6" s="22"/>
      <c r="T6" s="26"/>
      <c r="U6" s="27"/>
      <c r="V6" s="26"/>
    </row>
    <row r="7" spans="1:22" x14ac:dyDescent="0.25">
      <c r="A7" s="17"/>
      <c r="B7" s="18"/>
      <c r="C7" s="6">
        <f t="shared" si="0"/>
        <v>194</v>
      </c>
      <c r="D7" s="19"/>
      <c r="E7" s="20"/>
      <c r="F7" s="21"/>
      <c r="G7" s="21"/>
      <c r="H7" s="22"/>
      <c r="I7" s="22"/>
      <c r="J7" s="22"/>
      <c r="K7" s="22"/>
      <c r="L7" s="23"/>
      <c r="M7" s="22"/>
      <c r="N7" s="24"/>
      <c r="O7" s="25"/>
      <c r="P7" s="22"/>
      <c r="Q7" s="26"/>
      <c r="R7" s="25"/>
      <c r="S7" s="22"/>
      <c r="T7" s="26"/>
      <c r="U7" s="27"/>
      <c r="V7" s="26"/>
    </row>
    <row r="8" spans="1:22" x14ac:dyDescent="0.25">
      <c r="A8" s="17"/>
      <c r="B8" s="18"/>
      <c r="C8" s="6">
        <f t="shared" si="0"/>
        <v>195</v>
      </c>
      <c r="D8" s="19"/>
      <c r="E8" s="20"/>
      <c r="F8" s="21"/>
      <c r="G8" s="21"/>
      <c r="H8" s="22"/>
      <c r="I8" s="22"/>
      <c r="J8" s="22"/>
      <c r="K8" s="22"/>
      <c r="L8" s="23"/>
      <c r="M8" s="22"/>
      <c r="N8" s="24"/>
      <c r="O8" s="25"/>
      <c r="P8" s="22"/>
      <c r="Q8" s="26"/>
      <c r="R8" s="25"/>
      <c r="S8" s="22"/>
      <c r="T8" s="26"/>
      <c r="U8" s="27"/>
      <c r="V8" s="26"/>
    </row>
    <row r="9" spans="1:22" x14ac:dyDescent="0.25">
      <c r="A9" s="17"/>
      <c r="B9" s="18"/>
      <c r="C9" s="6">
        <f>C8+1</f>
        <v>196</v>
      </c>
      <c r="D9" s="19"/>
      <c r="E9" s="20"/>
      <c r="F9" s="21"/>
      <c r="G9" s="21"/>
      <c r="H9" s="22"/>
      <c r="I9" s="22"/>
      <c r="J9" s="22"/>
      <c r="K9" s="22"/>
      <c r="L9" s="23"/>
      <c r="M9" s="22"/>
      <c r="N9" s="24"/>
      <c r="O9" s="25"/>
      <c r="P9" s="22"/>
      <c r="Q9" s="26"/>
      <c r="R9" s="25"/>
      <c r="S9" s="22"/>
      <c r="T9" s="26"/>
      <c r="U9" s="27"/>
      <c r="V9" s="26"/>
    </row>
    <row r="10" spans="1:22" x14ac:dyDescent="0.25">
      <c r="A10" s="17"/>
      <c r="B10" s="18"/>
      <c r="C10" s="6">
        <f t="shared" ref="C10:C15" si="1">C9+1</f>
        <v>197</v>
      </c>
      <c r="D10" s="19"/>
      <c r="E10" s="20"/>
      <c r="F10" s="21"/>
      <c r="G10" s="21"/>
      <c r="H10" s="22"/>
      <c r="I10" s="22"/>
      <c r="J10" s="22"/>
      <c r="K10" s="22"/>
      <c r="L10" s="23"/>
      <c r="M10" s="22"/>
      <c r="N10" s="24"/>
      <c r="O10" s="25"/>
      <c r="P10" s="22"/>
      <c r="Q10" s="26"/>
      <c r="R10" s="25"/>
      <c r="S10" s="22"/>
      <c r="T10" s="26"/>
      <c r="U10" s="27"/>
      <c r="V10" s="26"/>
    </row>
    <row r="11" spans="1:22" x14ac:dyDescent="0.25">
      <c r="A11" s="17"/>
      <c r="B11" s="18"/>
      <c r="C11" s="6">
        <f t="shared" si="1"/>
        <v>198</v>
      </c>
      <c r="D11" s="19"/>
      <c r="E11" s="20"/>
      <c r="F11" s="21"/>
      <c r="G11" s="21"/>
      <c r="H11" s="22"/>
      <c r="I11" s="22"/>
      <c r="J11" s="22"/>
      <c r="K11" s="22"/>
      <c r="L11" s="23"/>
      <c r="M11" s="22"/>
      <c r="N11" s="24"/>
      <c r="O11" s="25"/>
      <c r="P11" s="22"/>
      <c r="Q11" s="26"/>
      <c r="R11" s="25"/>
      <c r="S11" s="22"/>
      <c r="T11" s="26"/>
      <c r="U11" s="27"/>
      <c r="V11" s="26"/>
    </row>
    <row r="12" spans="1:22" x14ac:dyDescent="0.25">
      <c r="A12" s="17"/>
      <c r="B12" s="18"/>
      <c r="C12" s="6">
        <f t="shared" si="1"/>
        <v>199</v>
      </c>
      <c r="D12" s="19"/>
      <c r="E12" s="20"/>
      <c r="F12" s="21"/>
      <c r="G12" s="21"/>
      <c r="H12" s="22"/>
      <c r="I12" s="22"/>
      <c r="J12" s="22"/>
      <c r="K12" s="22"/>
      <c r="L12" s="23"/>
      <c r="M12" s="22"/>
      <c r="N12" s="24"/>
      <c r="O12" s="25"/>
      <c r="P12" s="22"/>
      <c r="Q12" s="26"/>
      <c r="R12" s="25"/>
      <c r="S12" s="22"/>
      <c r="T12" s="26"/>
      <c r="U12" s="27"/>
      <c r="V12" s="26"/>
    </row>
    <row r="13" spans="1:22" x14ac:dyDescent="0.25">
      <c r="A13" s="17"/>
      <c r="B13" s="18"/>
      <c r="C13" s="6">
        <f t="shared" si="1"/>
        <v>200</v>
      </c>
      <c r="D13" s="19"/>
      <c r="E13" s="20"/>
      <c r="F13" s="21"/>
      <c r="G13" s="21"/>
      <c r="H13" s="22"/>
      <c r="I13" s="22"/>
      <c r="J13" s="22"/>
      <c r="K13" s="22"/>
      <c r="L13" s="23"/>
      <c r="M13" s="22"/>
      <c r="N13" s="24"/>
      <c r="O13" s="25"/>
      <c r="P13" s="22"/>
      <c r="Q13" s="26"/>
      <c r="R13" s="25"/>
      <c r="S13" s="22"/>
      <c r="T13" s="26"/>
      <c r="U13" s="27"/>
      <c r="V13" s="26"/>
    </row>
    <row r="14" spans="1:22" x14ac:dyDescent="0.25">
      <c r="A14" s="17" t="s">
        <v>31</v>
      </c>
      <c r="B14" s="18" t="s">
        <v>32</v>
      </c>
      <c r="C14" s="6">
        <f t="shared" si="1"/>
        <v>201</v>
      </c>
      <c r="D14" s="19"/>
      <c r="E14" s="20"/>
      <c r="F14" s="21"/>
      <c r="G14" s="21"/>
      <c r="H14" s="22"/>
      <c r="I14" s="22"/>
      <c r="J14" s="22"/>
      <c r="K14" s="22"/>
      <c r="L14" s="23"/>
      <c r="M14" s="22"/>
      <c r="N14" s="24"/>
      <c r="O14" s="25"/>
      <c r="P14" s="22"/>
      <c r="Q14" s="26"/>
      <c r="R14" s="25"/>
      <c r="S14" s="22"/>
      <c r="T14" s="26"/>
      <c r="U14" s="27"/>
      <c r="V14" s="26"/>
    </row>
    <row r="15" spans="1:22" ht="15.75" thickBot="1" x14ac:dyDescent="0.3">
      <c r="A15" s="17" t="s">
        <v>33</v>
      </c>
      <c r="B15" s="18" t="s">
        <v>34</v>
      </c>
      <c r="C15" s="6">
        <f t="shared" si="1"/>
        <v>202</v>
      </c>
      <c r="D15" s="28"/>
      <c r="E15" s="29"/>
      <c r="F15" s="30"/>
      <c r="G15" s="30"/>
      <c r="H15" s="31"/>
      <c r="I15" s="31"/>
      <c r="J15" s="31"/>
      <c r="K15" s="31"/>
      <c r="L15" s="32"/>
      <c r="M15" s="31"/>
      <c r="N15" s="33"/>
      <c r="O15" s="34"/>
      <c r="P15" s="31"/>
      <c r="Q15" s="35"/>
      <c r="R15" s="34"/>
      <c r="S15" s="31"/>
      <c r="T15" s="35"/>
      <c r="U15" s="36"/>
      <c r="V15" s="35"/>
    </row>
    <row r="16" spans="1:22" ht="15.75" thickBot="1" x14ac:dyDescent="0.3">
      <c r="A16" s="86"/>
      <c r="B16" s="87"/>
      <c r="C16" s="6"/>
      <c r="D16" s="37">
        <f t="shared" ref="D16:V16" si="2">SUM(D4:D15)</f>
        <v>0</v>
      </c>
      <c r="E16" s="38">
        <f t="shared" si="2"/>
        <v>13915</v>
      </c>
      <c r="F16" s="39">
        <f t="shared" si="2"/>
        <v>307.52200000000005</v>
      </c>
      <c r="G16" s="39">
        <f t="shared" si="2"/>
        <v>0</v>
      </c>
      <c r="H16" s="39">
        <f t="shared" si="2"/>
        <v>-7870.1000000000931</v>
      </c>
      <c r="I16" s="39">
        <f t="shared" si="2"/>
        <v>37908.614999999998</v>
      </c>
      <c r="J16" s="39">
        <f t="shared" si="2"/>
        <v>271.06999999999721</v>
      </c>
      <c r="K16" s="39">
        <f t="shared" si="2"/>
        <v>1</v>
      </c>
      <c r="L16" s="40">
        <f t="shared" si="2"/>
        <v>36079.500000000015</v>
      </c>
      <c r="M16" s="41">
        <f>SUM(M4:M15)</f>
        <v>70000</v>
      </c>
      <c r="N16" s="42">
        <f t="shared" si="2"/>
        <v>12072</v>
      </c>
      <c r="O16" s="38">
        <f t="shared" si="2"/>
        <v>0</v>
      </c>
      <c r="P16" s="39">
        <f t="shared" si="2"/>
        <v>9.9999998055864125E-3</v>
      </c>
      <c r="Q16" s="39">
        <f t="shared" si="2"/>
        <v>20611.12</v>
      </c>
      <c r="R16" s="38">
        <f t="shared" si="2"/>
        <v>0</v>
      </c>
      <c r="S16" s="39">
        <f t="shared" si="2"/>
        <v>-2239.0699999999924</v>
      </c>
      <c r="T16" s="39">
        <f t="shared" si="2"/>
        <v>2879</v>
      </c>
      <c r="U16" s="39">
        <f t="shared" si="2"/>
        <v>350000</v>
      </c>
      <c r="V16" s="39">
        <f t="shared" si="2"/>
        <v>20738.360000000022</v>
      </c>
    </row>
    <row r="17" spans="1:22" x14ac:dyDescent="0.25">
      <c r="A17" s="43" t="s">
        <v>35</v>
      </c>
      <c r="B17" s="43" t="s">
        <v>36</v>
      </c>
      <c r="C17" s="44">
        <v>87</v>
      </c>
      <c r="D17" s="45"/>
      <c r="E17" s="46"/>
      <c r="F17" s="47"/>
      <c r="G17" s="47"/>
      <c r="H17" s="47"/>
      <c r="I17" s="47"/>
      <c r="J17" s="47"/>
      <c r="K17" s="47"/>
      <c r="L17" s="48"/>
      <c r="M17" s="47"/>
      <c r="N17" s="49"/>
      <c r="O17" s="50"/>
      <c r="P17" s="47"/>
      <c r="Q17" s="51"/>
      <c r="R17" s="50"/>
      <c r="S17" s="47"/>
      <c r="T17" s="51"/>
      <c r="U17" s="52"/>
      <c r="V17" s="51"/>
    </row>
    <row r="18" spans="1:22" x14ac:dyDescent="0.25">
      <c r="A18" s="17" t="s">
        <v>37</v>
      </c>
      <c r="B18" s="18" t="s">
        <v>22</v>
      </c>
      <c r="C18" s="44">
        <f>C17+1</f>
        <v>88</v>
      </c>
      <c r="D18" s="19"/>
      <c r="E18" s="20"/>
      <c r="F18" s="21"/>
      <c r="G18" s="21"/>
      <c r="H18" s="22"/>
      <c r="I18" s="22"/>
      <c r="J18" s="22"/>
      <c r="K18" s="22"/>
      <c r="L18" s="23"/>
      <c r="M18" s="22"/>
      <c r="N18" s="24"/>
      <c r="O18" s="25"/>
      <c r="P18" s="22">
        <v>10305.56</v>
      </c>
      <c r="Q18" s="26">
        <v>-10305.56</v>
      </c>
      <c r="R18" s="25"/>
      <c r="S18" s="22"/>
      <c r="T18" s="26"/>
      <c r="U18" s="27"/>
      <c r="V18" s="26"/>
    </row>
    <row r="19" spans="1:22" x14ac:dyDescent="0.25">
      <c r="A19" s="17" t="s">
        <v>37</v>
      </c>
      <c r="B19" s="18" t="s">
        <v>22</v>
      </c>
      <c r="C19" s="44">
        <f t="shared" ref="C19:C27" si="3">C18+1</f>
        <v>89</v>
      </c>
      <c r="D19" s="19"/>
      <c r="E19" s="20"/>
      <c r="F19" s="21"/>
      <c r="G19" s="21"/>
      <c r="H19" s="22"/>
      <c r="I19" s="22"/>
      <c r="J19" s="22"/>
      <c r="K19" s="22"/>
      <c r="L19" s="23"/>
      <c r="M19" s="22"/>
      <c r="N19" s="24"/>
      <c r="O19" s="25"/>
      <c r="P19" s="22">
        <v>10305.56</v>
      </c>
      <c r="Q19" s="26">
        <v>-10305.56</v>
      </c>
      <c r="R19" s="25"/>
      <c r="S19" s="22"/>
      <c r="T19" s="26"/>
      <c r="U19" s="27"/>
      <c r="V19" s="26"/>
    </row>
    <row r="20" spans="1:22" x14ac:dyDescent="0.25">
      <c r="A20" s="17" t="s">
        <v>38</v>
      </c>
      <c r="B20" s="18" t="s">
        <v>39</v>
      </c>
      <c r="C20" s="44">
        <f t="shared" si="3"/>
        <v>90</v>
      </c>
      <c r="D20" s="19"/>
      <c r="E20" s="20"/>
      <c r="F20" s="21"/>
      <c r="G20" s="21"/>
      <c r="H20" s="22">
        <v>36000</v>
      </c>
      <c r="I20" s="22"/>
      <c r="J20" s="22"/>
      <c r="K20" s="22"/>
      <c r="L20" s="23">
        <v>-36000</v>
      </c>
      <c r="M20" s="22"/>
      <c r="N20" s="24"/>
      <c r="O20" s="25"/>
      <c r="P20" s="22"/>
      <c r="Q20" s="26"/>
      <c r="R20" s="25"/>
      <c r="S20" s="22"/>
      <c r="T20" s="26"/>
      <c r="U20" s="27"/>
      <c r="V20" s="26"/>
    </row>
    <row r="21" spans="1:22" x14ac:dyDescent="0.25">
      <c r="A21" s="17" t="s">
        <v>22</v>
      </c>
      <c r="B21" s="18" t="s">
        <v>25</v>
      </c>
      <c r="C21" s="44">
        <f t="shared" si="3"/>
        <v>91</v>
      </c>
      <c r="D21" s="19"/>
      <c r="E21" s="20"/>
      <c r="F21" s="21"/>
      <c r="G21" s="21"/>
      <c r="H21" s="22"/>
      <c r="I21" s="22"/>
      <c r="J21" s="22"/>
      <c r="K21" s="22"/>
      <c r="L21" s="23"/>
      <c r="M21" s="22"/>
      <c r="N21" s="24"/>
      <c r="O21" s="25"/>
      <c r="P21" s="22">
        <v>-11000</v>
      </c>
      <c r="Q21" s="26"/>
      <c r="R21" s="25"/>
      <c r="S21" s="22">
        <v>11000</v>
      </c>
      <c r="T21" s="26"/>
      <c r="U21" s="27"/>
      <c r="V21" s="26"/>
    </row>
    <row r="22" spans="1:22" x14ac:dyDescent="0.25">
      <c r="A22" s="17" t="s">
        <v>40</v>
      </c>
      <c r="B22" s="18" t="s">
        <v>25</v>
      </c>
      <c r="C22" s="44">
        <f t="shared" si="3"/>
        <v>92</v>
      </c>
      <c r="D22" s="19"/>
      <c r="E22" s="20"/>
      <c r="F22" s="21"/>
      <c r="G22" s="21"/>
      <c r="H22" s="22"/>
      <c r="I22" s="22"/>
      <c r="J22" s="22"/>
      <c r="K22" s="22"/>
      <c r="L22" s="23"/>
      <c r="M22" s="22"/>
      <c r="N22" s="24"/>
      <c r="O22" s="25"/>
      <c r="P22" s="22"/>
      <c r="Q22" s="26"/>
      <c r="R22" s="25"/>
      <c r="S22" s="22">
        <v>2879</v>
      </c>
      <c r="T22" s="26">
        <v>-2879</v>
      </c>
      <c r="U22" s="27"/>
      <c r="V22" s="26"/>
    </row>
    <row r="23" spans="1:22" x14ac:dyDescent="0.25">
      <c r="A23" s="17" t="s">
        <v>41</v>
      </c>
      <c r="B23" s="18" t="s">
        <v>10</v>
      </c>
      <c r="C23" s="44">
        <f t="shared" si="3"/>
        <v>93</v>
      </c>
      <c r="D23" s="19">
        <v>10000</v>
      </c>
      <c r="E23" s="20">
        <v>-10000</v>
      </c>
      <c r="F23" s="21"/>
      <c r="G23" s="21"/>
      <c r="H23" s="22"/>
      <c r="I23" s="22"/>
      <c r="J23" s="22"/>
      <c r="K23" s="22"/>
      <c r="L23" s="23"/>
      <c r="M23" s="22"/>
      <c r="N23" s="24"/>
      <c r="O23" s="25"/>
      <c r="P23" s="22"/>
      <c r="Q23" s="26"/>
      <c r="R23" s="25"/>
      <c r="S23" s="22"/>
      <c r="T23" s="26"/>
      <c r="U23" s="27"/>
      <c r="V23" s="26"/>
    </row>
    <row r="24" spans="1:22" x14ac:dyDescent="0.25">
      <c r="A24" s="17"/>
      <c r="B24" s="18"/>
      <c r="C24" s="44">
        <f t="shared" si="3"/>
        <v>94</v>
      </c>
      <c r="D24" s="19"/>
      <c r="E24" s="20"/>
      <c r="F24" s="21"/>
      <c r="G24" s="21"/>
      <c r="H24" s="22"/>
      <c r="I24" s="22"/>
      <c r="J24" s="22"/>
      <c r="K24" s="22"/>
      <c r="L24" s="23"/>
      <c r="M24" s="22"/>
      <c r="N24" s="24"/>
      <c r="O24" s="25"/>
      <c r="P24" s="22"/>
      <c r="Q24" s="26"/>
      <c r="R24" s="25"/>
      <c r="S24" s="22"/>
      <c r="T24" s="26"/>
      <c r="U24" s="27"/>
      <c r="V24" s="26"/>
    </row>
    <row r="25" spans="1:22" x14ac:dyDescent="0.25">
      <c r="A25" s="17" t="s">
        <v>37</v>
      </c>
      <c r="B25" s="18" t="s">
        <v>22</v>
      </c>
      <c r="C25" s="44">
        <f t="shared" si="3"/>
        <v>95</v>
      </c>
      <c r="D25" s="19"/>
      <c r="E25" s="20"/>
      <c r="F25" s="21"/>
      <c r="G25" s="21"/>
      <c r="H25" s="22"/>
      <c r="I25" s="22"/>
      <c r="J25" s="22"/>
      <c r="K25" s="22"/>
      <c r="L25" s="23"/>
      <c r="M25" s="22"/>
      <c r="N25" s="24"/>
      <c r="O25" s="25"/>
      <c r="P25" s="22"/>
      <c r="Q25" s="26"/>
      <c r="R25" s="25"/>
      <c r="S25" s="22"/>
      <c r="T25" s="26"/>
      <c r="U25" s="27"/>
      <c r="V25" s="26"/>
    </row>
    <row r="26" spans="1:22" x14ac:dyDescent="0.25">
      <c r="A26" s="17" t="s">
        <v>40</v>
      </c>
      <c r="B26" s="18" t="s">
        <v>25</v>
      </c>
      <c r="C26" s="44">
        <f t="shared" si="3"/>
        <v>96</v>
      </c>
      <c r="D26" s="19"/>
      <c r="E26" s="20"/>
      <c r="F26" s="21"/>
      <c r="G26" s="21"/>
      <c r="H26" s="22"/>
      <c r="I26" s="22"/>
      <c r="J26" s="22"/>
      <c r="K26" s="22"/>
      <c r="L26" s="23"/>
      <c r="M26" s="22"/>
      <c r="N26" s="24"/>
      <c r="O26" s="25"/>
      <c r="P26" s="22"/>
      <c r="Q26" s="26"/>
      <c r="R26" s="25"/>
      <c r="S26" s="22"/>
      <c r="T26" s="26"/>
      <c r="U26" s="27"/>
      <c r="V26" s="26"/>
    </row>
    <row r="27" spans="1:22" ht="15.75" thickBot="1" x14ac:dyDescent="0.3">
      <c r="A27" s="17"/>
      <c r="B27" s="18"/>
      <c r="C27" s="44">
        <f t="shared" si="3"/>
        <v>97</v>
      </c>
      <c r="D27" s="19"/>
      <c r="E27" s="20"/>
      <c r="F27" s="21"/>
      <c r="G27" s="21"/>
      <c r="H27" s="22"/>
      <c r="I27" s="22"/>
      <c r="J27" s="22"/>
      <c r="K27" s="22"/>
      <c r="L27" s="23"/>
      <c r="M27" s="22"/>
      <c r="N27" s="24"/>
      <c r="O27" s="25"/>
      <c r="P27" s="22"/>
      <c r="Q27" s="26"/>
      <c r="R27" s="25"/>
      <c r="S27" s="22"/>
      <c r="T27" s="26"/>
      <c r="U27" s="27"/>
      <c r="V27" s="26"/>
    </row>
    <row r="28" spans="1:22" ht="15.75" thickBot="1" x14ac:dyDescent="0.3">
      <c r="A28" s="88"/>
      <c r="B28" s="89"/>
      <c r="C28" s="53"/>
      <c r="D28" s="54">
        <f t="shared" ref="D28:L28" si="4">SUM(D17:D27)</f>
        <v>10000</v>
      </c>
      <c r="E28" s="54">
        <f t="shared" si="4"/>
        <v>-10000</v>
      </c>
      <c r="F28" s="55">
        <f t="shared" si="4"/>
        <v>0</v>
      </c>
      <c r="G28" s="55">
        <f t="shared" si="4"/>
        <v>0</v>
      </c>
      <c r="H28" s="55">
        <f t="shared" si="4"/>
        <v>36000</v>
      </c>
      <c r="I28" s="55">
        <f t="shared" si="4"/>
        <v>0</v>
      </c>
      <c r="J28" s="55">
        <f t="shared" si="4"/>
        <v>0</v>
      </c>
      <c r="K28" s="55">
        <f t="shared" si="4"/>
        <v>0</v>
      </c>
      <c r="L28" s="56">
        <f t="shared" si="4"/>
        <v>-36000</v>
      </c>
      <c r="M28" s="57">
        <f>SUM(M18:M27)</f>
        <v>0</v>
      </c>
      <c r="N28" s="55">
        <f t="shared" ref="N28:V28" si="5">SUM(N17:N27)</f>
        <v>0</v>
      </c>
      <c r="O28" s="54">
        <f t="shared" si="5"/>
        <v>0</v>
      </c>
      <c r="P28" s="55">
        <f t="shared" si="5"/>
        <v>9611.119999999999</v>
      </c>
      <c r="Q28" s="55">
        <f t="shared" si="5"/>
        <v>-20611.12</v>
      </c>
      <c r="R28" s="54">
        <f t="shared" si="5"/>
        <v>0</v>
      </c>
      <c r="S28" s="55">
        <f t="shared" si="5"/>
        <v>13879</v>
      </c>
      <c r="T28" s="55">
        <f t="shared" si="5"/>
        <v>-2879</v>
      </c>
      <c r="U28" s="55">
        <f t="shared" si="5"/>
        <v>0</v>
      </c>
      <c r="V28" s="55">
        <f t="shared" si="5"/>
        <v>0</v>
      </c>
    </row>
    <row r="29" spans="1:22" x14ac:dyDescent="0.25">
      <c r="A29" s="90" t="s">
        <v>42</v>
      </c>
      <c r="B29" s="91"/>
      <c r="C29" s="58">
        <v>230</v>
      </c>
      <c r="D29" s="59"/>
      <c r="E29" s="60"/>
      <c r="F29" s="61"/>
      <c r="G29" s="61"/>
      <c r="H29" s="61"/>
      <c r="I29" s="61"/>
      <c r="J29" s="61"/>
      <c r="K29" s="61"/>
      <c r="L29" s="62"/>
      <c r="M29" s="61"/>
      <c r="N29" s="63"/>
      <c r="O29" s="64"/>
      <c r="P29" s="61"/>
      <c r="Q29" s="65"/>
      <c r="R29" s="64"/>
      <c r="S29" s="61"/>
      <c r="T29" s="65"/>
      <c r="U29" s="66"/>
      <c r="V29" s="65"/>
    </row>
    <row r="30" spans="1:22" x14ac:dyDescent="0.25">
      <c r="A30" s="67" t="s">
        <v>43</v>
      </c>
      <c r="B30" s="68" t="s">
        <v>44</v>
      </c>
      <c r="C30" s="69">
        <f>C29+1</f>
        <v>231</v>
      </c>
      <c r="D30" s="19"/>
      <c r="E30" s="20"/>
      <c r="F30" s="21"/>
      <c r="G30" s="21"/>
      <c r="H30" s="22"/>
      <c r="I30" s="22"/>
      <c r="J30" s="22"/>
      <c r="K30" s="22"/>
      <c r="L30" s="23"/>
      <c r="M30" s="22"/>
      <c r="N30" s="24"/>
      <c r="O30" s="25"/>
      <c r="P30" s="22"/>
      <c r="Q30" s="26"/>
      <c r="R30" s="25"/>
      <c r="S30" s="22">
        <v>13830</v>
      </c>
      <c r="T30" s="26"/>
      <c r="U30" s="27"/>
      <c r="V30" s="26"/>
    </row>
    <row r="31" spans="1:22" x14ac:dyDescent="0.25">
      <c r="A31" s="67" t="s">
        <v>45</v>
      </c>
      <c r="B31" s="68" t="s">
        <v>46</v>
      </c>
      <c r="C31" s="69">
        <f t="shared" ref="C31:C47" si="6">C30+1</f>
        <v>232</v>
      </c>
      <c r="D31" s="19">
        <v>188</v>
      </c>
      <c r="E31" s="20"/>
      <c r="F31" s="21"/>
      <c r="G31" s="21"/>
      <c r="H31" s="22"/>
      <c r="I31" s="22"/>
      <c r="J31" s="22"/>
      <c r="K31" s="22"/>
      <c r="L31" s="23"/>
      <c r="M31" s="22"/>
      <c r="N31" s="24"/>
      <c r="O31" s="25"/>
      <c r="P31" s="22"/>
      <c r="Q31" s="26"/>
      <c r="R31" s="25"/>
      <c r="S31" s="22"/>
      <c r="T31" s="26"/>
      <c r="U31" s="27"/>
      <c r="V31" s="26"/>
    </row>
    <row r="32" spans="1:22" x14ac:dyDescent="0.25">
      <c r="A32" s="17"/>
      <c r="B32" s="68"/>
      <c r="C32" s="69">
        <f t="shared" si="6"/>
        <v>233</v>
      </c>
      <c r="D32" s="19"/>
      <c r="E32" s="20"/>
      <c r="F32" s="21"/>
      <c r="G32" s="21"/>
      <c r="H32" s="22"/>
      <c r="I32" s="22"/>
      <c r="J32" s="22"/>
      <c r="K32" s="22"/>
      <c r="L32" s="23"/>
      <c r="M32" s="22"/>
      <c r="N32" s="24"/>
      <c r="O32" s="25"/>
      <c r="P32" s="22"/>
      <c r="Q32" s="26"/>
      <c r="R32" s="25"/>
      <c r="S32" s="22"/>
      <c r="T32" s="26"/>
      <c r="U32" s="27"/>
      <c r="V32" s="26"/>
    </row>
    <row r="33" spans="1:22" x14ac:dyDescent="0.25">
      <c r="A33" s="17"/>
      <c r="B33" s="18"/>
      <c r="C33" s="69">
        <f t="shared" si="6"/>
        <v>234</v>
      </c>
      <c r="D33" s="19"/>
      <c r="E33" s="20"/>
      <c r="F33" s="21"/>
      <c r="G33" s="21"/>
      <c r="H33" s="22"/>
      <c r="I33" s="22"/>
      <c r="J33" s="22"/>
      <c r="K33" s="22"/>
      <c r="L33" s="23"/>
      <c r="M33" s="22"/>
      <c r="N33" s="24"/>
      <c r="O33" s="25"/>
      <c r="P33" s="22"/>
      <c r="Q33" s="26"/>
      <c r="R33" s="25"/>
      <c r="S33" s="22"/>
      <c r="T33" s="26"/>
      <c r="U33" s="27"/>
      <c r="V33" s="26"/>
    </row>
    <row r="34" spans="1:22" x14ac:dyDescent="0.25">
      <c r="A34" s="17"/>
      <c r="B34" s="18"/>
      <c r="C34" s="69">
        <f t="shared" si="6"/>
        <v>235</v>
      </c>
      <c r="D34" s="19"/>
      <c r="E34" s="20"/>
      <c r="F34" s="21"/>
      <c r="G34" s="21"/>
      <c r="H34" s="22"/>
      <c r="I34" s="22"/>
      <c r="J34" s="22"/>
      <c r="K34" s="22"/>
      <c r="L34" s="23"/>
      <c r="M34" s="22"/>
      <c r="N34" s="24"/>
      <c r="O34" s="25"/>
      <c r="P34" s="22"/>
      <c r="Q34" s="26"/>
      <c r="R34" s="25"/>
      <c r="S34" s="22"/>
      <c r="T34" s="26"/>
      <c r="U34" s="27"/>
      <c r="V34" s="26"/>
    </row>
    <row r="35" spans="1:22" x14ac:dyDescent="0.25">
      <c r="A35" s="17"/>
      <c r="B35" s="18"/>
      <c r="C35" s="69">
        <f t="shared" si="6"/>
        <v>236</v>
      </c>
      <c r="D35" s="19"/>
      <c r="E35" s="20"/>
      <c r="F35" s="21"/>
      <c r="G35" s="21"/>
      <c r="H35" s="22"/>
      <c r="I35" s="22"/>
      <c r="J35" s="22"/>
      <c r="K35" s="22"/>
      <c r="L35" s="23"/>
      <c r="M35" s="22"/>
      <c r="N35" s="24"/>
      <c r="O35" s="25"/>
      <c r="P35" s="22"/>
      <c r="Q35" s="26"/>
      <c r="R35" s="25"/>
      <c r="S35" s="22"/>
      <c r="T35" s="26"/>
      <c r="U35" s="27"/>
      <c r="V35" s="26"/>
    </row>
    <row r="36" spans="1:22" x14ac:dyDescent="0.25">
      <c r="A36" s="17"/>
      <c r="B36" s="18"/>
      <c r="C36" s="69">
        <f t="shared" si="6"/>
        <v>237</v>
      </c>
      <c r="D36" s="19"/>
      <c r="E36" s="20"/>
      <c r="F36" s="21"/>
      <c r="G36" s="21"/>
      <c r="H36" s="22"/>
      <c r="I36" s="22"/>
      <c r="J36" s="22"/>
      <c r="K36" s="22"/>
      <c r="L36" s="23"/>
      <c r="M36" s="22"/>
      <c r="N36" s="24"/>
      <c r="O36" s="25"/>
      <c r="P36" s="22"/>
      <c r="Q36" s="26"/>
      <c r="R36" s="25"/>
      <c r="S36" s="22"/>
      <c r="T36" s="26"/>
      <c r="U36" s="27"/>
      <c r="V36" s="26"/>
    </row>
    <row r="37" spans="1:22" x14ac:dyDescent="0.25">
      <c r="A37" s="17"/>
      <c r="B37" s="18"/>
      <c r="C37" s="69">
        <f t="shared" si="6"/>
        <v>238</v>
      </c>
      <c r="D37" s="19"/>
      <c r="E37" s="20"/>
      <c r="F37" s="21"/>
      <c r="G37" s="21"/>
      <c r="H37" s="22"/>
      <c r="I37" s="22"/>
      <c r="J37" s="22"/>
      <c r="K37" s="22"/>
      <c r="L37" s="23"/>
      <c r="M37" s="22"/>
      <c r="N37" s="24"/>
      <c r="O37" s="25"/>
      <c r="P37" s="22"/>
      <c r="Q37" s="26"/>
      <c r="R37" s="25"/>
      <c r="S37" s="22"/>
      <c r="T37" s="26"/>
      <c r="U37" s="27"/>
      <c r="V37" s="26"/>
    </row>
    <row r="38" spans="1:22" x14ac:dyDescent="0.25">
      <c r="A38" s="17"/>
      <c r="B38" s="18"/>
      <c r="C38" s="69">
        <f t="shared" si="6"/>
        <v>239</v>
      </c>
      <c r="D38" s="19"/>
      <c r="E38" s="20"/>
      <c r="F38" s="21"/>
      <c r="G38" s="21"/>
      <c r="H38" s="22"/>
      <c r="I38" s="22"/>
      <c r="J38" s="22"/>
      <c r="K38" s="22"/>
      <c r="L38" s="23"/>
      <c r="M38" s="22"/>
      <c r="N38" s="24"/>
      <c r="O38" s="25"/>
      <c r="P38" s="22"/>
      <c r="Q38" s="26"/>
      <c r="R38" s="25"/>
      <c r="S38" s="22"/>
      <c r="T38" s="26"/>
      <c r="U38" s="27"/>
      <c r="V38" s="26"/>
    </row>
    <row r="39" spans="1:22" x14ac:dyDescent="0.25">
      <c r="A39" s="17"/>
      <c r="B39" s="18"/>
      <c r="C39" s="69">
        <f t="shared" si="6"/>
        <v>240</v>
      </c>
      <c r="D39" s="19"/>
      <c r="E39" s="20"/>
      <c r="F39" s="21"/>
      <c r="G39" s="21"/>
      <c r="H39" s="22"/>
      <c r="I39" s="22"/>
      <c r="J39" s="22"/>
      <c r="K39" s="22"/>
      <c r="L39" s="23"/>
      <c r="M39" s="22"/>
      <c r="N39" s="24"/>
      <c r="O39" s="25"/>
      <c r="P39" s="22"/>
      <c r="Q39" s="26"/>
      <c r="R39" s="25"/>
      <c r="S39" s="22"/>
      <c r="T39" s="26"/>
      <c r="U39" s="27"/>
      <c r="V39" s="26"/>
    </row>
    <row r="40" spans="1:22" x14ac:dyDescent="0.25">
      <c r="A40" s="17"/>
      <c r="B40" s="68"/>
      <c r="C40" s="69">
        <f t="shared" si="6"/>
        <v>241</v>
      </c>
      <c r="D40" s="19"/>
      <c r="E40" s="20"/>
      <c r="F40" s="21"/>
      <c r="G40" s="21"/>
      <c r="H40" s="22"/>
      <c r="I40" s="22"/>
      <c r="J40" s="22"/>
      <c r="K40" s="22"/>
      <c r="L40" s="23"/>
      <c r="M40" s="22"/>
      <c r="N40" s="24"/>
      <c r="O40" s="25"/>
      <c r="P40" s="22"/>
      <c r="Q40" s="26"/>
      <c r="R40" s="25"/>
      <c r="S40" s="22"/>
      <c r="T40" s="26"/>
      <c r="U40" s="27"/>
      <c r="V40" s="26"/>
    </row>
    <row r="41" spans="1:22" x14ac:dyDescent="0.25">
      <c r="A41" s="17"/>
      <c r="B41" s="68"/>
      <c r="C41" s="69">
        <f t="shared" si="6"/>
        <v>242</v>
      </c>
      <c r="D41" s="19"/>
      <c r="E41" s="20"/>
      <c r="F41" s="21"/>
      <c r="G41" s="21"/>
      <c r="H41" s="22"/>
      <c r="I41" s="22"/>
      <c r="J41" s="22"/>
      <c r="K41" s="22"/>
      <c r="L41" s="23"/>
      <c r="M41" s="22"/>
      <c r="N41" s="24"/>
      <c r="O41" s="25"/>
      <c r="P41" s="22"/>
      <c r="Q41" s="26"/>
      <c r="R41" s="25"/>
      <c r="S41" s="22"/>
      <c r="T41" s="26"/>
      <c r="U41" s="27"/>
      <c r="V41" s="26"/>
    </row>
    <row r="42" spans="1:22" x14ac:dyDescent="0.25">
      <c r="A42" s="17"/>
      <c r="B42" s="68"/>
      <c r="C42" s="69">
        <f t="shared" si="6"/>
        <v>243</v>
      </c>
      <c r="D42" s="19"/>
      <c r="E42" s="20"/>
      <c r="F42" s="21"/>
      <c r="G42" s="21"/>
      <c r="H42" s="22"/>
      <c r="I42" s="22"/>
      <c r="J42" s="22"/>
      <c r="K42" s="22"/>
      <c r="L42" s="23"/>
      <c r="M42" s="22"/>
      <c r="N42" s="24"/>
      <c r="O42" s="25"/>
      <c r="P42" s="22"/>
      <c r="Q42" s="26"/>
      <c r="R42" s="25"/>
      <c r="S42" s="22"/>
      <c r="T42" s="26"/>
      <c r="U42" s="27"/>
      <c r="V42" s="26"/>
    </row>
    <row r="43" spans="1:22" x14ac:dyDescent="0.25">
      <c r="A43" s="17"/>
      <c r="B43" s="68"/>
      <c r="C43" s="69">
        <f t="shared" si="6"/>
        <v>244</v>
      </c>
      <c r="D43" s="19"/>
      <c r="E43" s="20"/>
      <c r="F43" s="21"/>
      <c r="G43" s="21"/>
      <c r="H43" s="22"/>
      <c r="I43" s="22"/>
      <c r="J43" s="22"/>
      <c r="K43" s="22"/>
      <c r="L43" s="23"/>
      <c r="M43" s="22"/>
      <c r="N43" s="24"/>
      <c r="O43" s="25"/>
      <c r="P43" s="22"/>
      <c r="Q43" s="26"/>
      <c r="R43" s="25"/>
      <c r="S43" s="22"/>
      <c r="T43" s="26"/>
      <c r="U43" s="27"/>
      <c r="V43" s="26"/>
    </row>
    <row r="44" spans="1:22" x14ac:dyDescent="0.25">
      <c r="A44" s="17"/>
      <c r="B44" s="68"/>
      <c r="C44" s="69">
        <f t="shared" si="6"/>
        <v>245</v>
      </c>
      <c r="D44" s="19"/>
      <c r="E44" s="20"/>
      <c r="F44" s="21"/>
      <c r="G44" s="21"/>
      <c r="H44" s="22"/>
      <c r="I44" s="22"/>
      <c r="J44" s="22"/>
      <c r="K44" s="22"/>
      <c r="L44" s="23"/>
      <c r="M44" s="22"/>
      <c r="N44" s="24"/>
      <c r="O44" s="25"/>
      <c r="P44" s="22"/>
      <c r="Q44" s="26"/>
      <c r="R44" s="25"/>
      <c r="S44" s="22"/>
      <c r="T44" s="26"/>
      <c r="U44" s="27"/>
      <c r="V44" s="26"/>
    </row>
    <row r="45" spans="1:22" x14ac:dyDescent="0.25">
      <c r="A45" s="17"/>
      <c r="B45" s="68"/>
      <c r="C45" s="69">
        <f t="shared" si="6"/>
        <v>246</v>
      </c>
      <c r="D45" s="19"/>
      <c r="E45" s="20"/>
      <c r="F45" s="21"/>
      <c r="G45" s="21"/>
      <c r="H45" s="22"/>
      <c r="I45" s="22"/>
      <c r="J45" s="22"/>
      <c r="K45" s="22"/>
      <c r="L45" s="23"/>
      <c r="M45" s="22"/>
      <c r="N45" s="24"/>
      <c r="O45" s="25"/>
      <c r="P45" s="22"/>
      <c r="Q45" s="26"/>
      <c r="R45" s="25"/>
      <c r="S45" s="22"/>
      <c r="T45" s="26"/>
      <c r="U45" s="27"/>
      <c r="V45" s="26"/>
    </row>
    <row r="46" spans="1:22" x14ac:dyDescent="0.25">
      <c r="A46" s="67" t="s">
        <v>47</v>
      </c>
      <c r="B46" s="68" t="s">
        <v>48</v>
      </c>
      <c r="C46" s="69">
        <f t="shared" si="6"/>
        <v>247</v>
      </c>
      <c r="D46" s="19"/>
      <c r="E46" s="20"/>
      <c r="F46" s="21"/>
      <c r="G46" s="21"/>
      <c r="H46" s="22"/>
      <c r="I46" s="22"/>
      <c r="J46" s="22"/>
      <c r="K46" s="22"/>
      <c r="L46" s="23"/>
      <c r="M46" s="22"/>
      <c r="N46" s="24"/>
      <c r="O46" s="25"/>
      <c r="P46" s="22"/>
      <c r="Q46" s="26"/>
      <c r="R46" s="25"/>
      <c r="S46" s="22"/>
      <c r="T46" s="26"/>
      <c r="U46" s="27"/>
      <c r="V46" s="26"/>
    </row>
    <row r="47" spans="1:22" x14ac:dyDescent="0.25">
      <c r="A47" s="67" t="s">
        <v>47</v>
      </c>
      <c r="B47" s="68" t="s">
        <v>49</v>
      </c>
      <c r="C47" s="69">
        <f t="shared" si="6"/>
        <v>248</v>
      </c>
      <c r="D47" s="19"/>
      <c r="E47" s="20"/>
      <c r="F47" s="21"/>
      <c r="G47" s="21"/>
      <c r="H47" s="22"/>
      <c r="I47" s="22"/>
      <c r="J47" s="22"/>
      <c r="K47" s="22"/>
      <c r="L47" s="23"/>
      <c r="M47" s="22"/>
      <c r="N47" s="24"/>
      <c r="O47" s="25"/>
      <c r="P47" s="22"/>
      <c r="Q47" s="26"/>
      <c r="R47" s="25"/>
      <c r="S47" s="22"/>
      <c r="T47" s="26"/>
      <c r="U47" s="27"/>
      <c r="V47" s="26"/>
    </row>
    <row r="48" spans="1:22" x14ac:dyDescent="0.25">
      <c r="A48" s="70"/>
      <c r="B48" s="71"/>
      <c r="C48" s="69"/>
      <c r="D48" s="72">
        <f t="shared" ref="D48:V48" si="7">SUM(D29:D47)</f>
        <v>188</v>
      </c>
      <c r="E48" s="72">
        <f t="shared" si="7"/>
        <v>0</v>
      </c>
      <c r="F48" s="73">
        <f t="shared" si="7"/>
        <v>0</v>
      </c>
      <c r="G48" s="73">
        <f t="shared" si="7"/>
        <v>0</v>
      </c>
      <c r="H48" s="73">
        <f t="shared" si="7"/>
        <v>0</v>
      </c>
      <c r="I48" s="73">
        <f t="shared" si="7"/>
        <v>0</v>
      </c>
      <c r="J48" s="73">
        <f t="shared" si="7"/>
        <v>0</v>
      </c>
      <c r="K48" s="73">
        <f t="shared" si="7"/>
        <v>0</v>
      </c>
      <c r="L48" s="74">
        <f t="shared" si="7"/>
        <v>0</v>
      </c>
      <c r="M48" s="75">
        <f>SUM(M30:M47)</f>
        <v>0</v>
      </c>
      <c r="N48" s="73">
        <f t="shared" si="7"/>
        <v>0</v>
      </c>
      <c r="O48" s="72">
        <f t="shared" si="7"/>
        <v>0</v>
      </c>
      <c r="P48" s="73">
        <f t="shared" si="7"/>
        <v>0</v>
      </c>
      <c r="Q48" s="73">
        <f t="shared" si="7"/>
        <v>0</v>
      </c>
      <c r="R48" s="72">
        <f t="shared" si="7"/>
        <v>0</v>
      </c>
      <c r="S48" s="73">
        <f t="shared" si="7"/>
        <v>13830</v>
      </c>
      <c r="T48" s="73">
        <f t="shared" si="7"/>
        <v>0</v>
      </c>
      <c r="U48" s="73">
        <f t="shared" si="7"/>
        <v>0</v>
      </c>
      <c r="V48" s="73">
        <f t="shared" si="7"/>
        <v>0</v>
      </c>
    </row>
    <row r="49" spans="1:22" ht="15.75" thickBot="1" x14ac:dyDescent="0.3">
      <c r="A49" s="76" t="s">
        <v>50</v>
      </c>
      <c r="B49" s="77">
        <f>D49+E49+F49*5+G49*3.5+O49+R49</f>
        <v>15264.61</v>
      </c>
      <c r="C49" s="78" t="s">
        <v>51</v>
      </c>
      <c r="D49" s="79">
        <f t="shared" ref="D49:V49" si="8">D16+D28-D48</f>
        <v>9812</v>
      </c>
      <c r="E49" s="79">
        <f t="shared" si="8"/>
        <v>3915</v>
      </c>
      <c r="F49" s="80">
        <f t="shared" si="8"/>
        <v>307.52200000000005</v>
      </c>
      <c r="G49" s="80">
        <f t="shared" si="8"/>
        <v>0</v>
      </c>
      <c r="H49" s="80">
        <f t="shared" si="8"/>
        <v>28129.899999999907</v>
      </c>
      <c r="I49" s="80">
        <f t="shared" si="8"/>
        <v>37908.614999999998</v>
      </c>
      <c r="J49" s="80">
        <f t="shared" si="8"/>
        <v>271.06999999999721</v>
      </c>
      <c r="K49" s="80">
        <f t="shared" si="8"/>
        <v>1</v>
      </c>
      <c r="L49" s="81">
        <f t="shared" si="8"/>
        <v>79.500000000014552</v>
      </c>
      <c r="M49" s="11">
        <f t="shared" si="8"/>
        <v>70000</v>
      </c>
      <c r="N49" s="80">
        <f t="shared" si="8"/>
        <v>12072</v>
      </c>
      <c r="O49" s="79">
        <f t="shared" si="8"/>
        <v>0</v>
      </c>
      <c r="P49" s="80">
        <f t="shared" si="8"/>
        <v>9611.1299999998046</v>
      </c>
      <c r="Q49" s="80">
        <f t="shared" si="8"/>
        <v>0</v>
      </c>
      <c r="R49" s="79">
        <f t="shared" si="8"/>
        <v>0</v>
      </c>
      <c r="S49" s="80">
        <f t="shared" si="8"/>
        <v>-2190.0699999999924</v>
      </c>
      <c r="T49" s="80">
        <f t="shared" si="8"/>
        <v>0</v>
      </c>
      <c r="U49" s="80">
        <f t="shared" si="8"/>
        <v>350000</v>
      </c>
      <c r="V49" s="80">
        <f t="shared" si="8"/>
        <v>20738.360000000022</v>
      </c>
    </row>
  </sheetData>
  <mergeCells count="12">
    <mergeCell ref="U2:V2"/>
    <mergeCell ref="A16:B16"/>
    <mergeCell ref="A28:B28"/>
    <mergeCell ref="A29:B29"/>
    <mergeCell ref="D1:N1"/>
    <mergeCell ref="O1:Q1"/>
    <mergeCell ref="R1:T1"/>
    <mergeCell ref="A2:B2"/>
    <mergeCell ref="D2:G2"/>
    <mergeCell ref="H2:N2"/>
    <mergeCell ref="P2:Q2"/>
    <mergeCell ref="S2:T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kufrrai mun</dc:creator>
  <cp:lastModifiedBy>user</cp:lastModifiedBy>
  <dcterms:created xsi:type="dcterms:W3CDTF">2026-03-02T10:25:16Z</dcterms:created>
  <dcterms:modified xsi:type="dcterms:W3CDTF">2026-03-02T10:53:32Z</dcterms:modified>
</cp:coreProperties>
</file>