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F9BC605-F6C5-4EF0-BBA1-28D600A86D82}" xr6:coauthVersionLast="47" xr6:coauthVersionMax="47" xr10:uidLastSave="{00000000-0000-0000-0000-000000000000}"/>
  <bookViews>
    <workbookView xWindow="-120" yWindow="-120" windowWidth="29040" windowHeight="15720" activeTab="13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</sheets>
  <externalReferences>
    <externalReference r:id="rId15"/>
    <externalReference r:id="rId16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6" i="14" l="1"/>
  <c r="V55" i="14"/>
  <c r="U55" i="14"/>
  <c r="T55" i="14"/>
  <c r="S55" i="14"/>
  <c r="R55" i="14"/>
  <c r="Q55" i="14"/>
  <c r="P55" i="14"/>
  <c r="O55" i="14"/>
  <c r="N55" i="14"/>
  <c r="M55" i="14"/>
  <c r="L55" i="14"/>
  <c r="K55" i="14"/>
  <c r="J55" i="14"/>
  <c r="I55" i="14"/>
  <c r="H55" i="14"/>
  <c r="G55" i="14"/>
  <c r="F55" i="14"/>
  <c r="E55" i="14"/>
  <c r="D55" i="14"/>
  <c r="C36" i="14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35" i="14"/>
  <c r="V33" i="14"/>
  <c r="U33" i="14"/>
  <c r="T33" i="14"/>
  <c r="S33" i="14"/>
  <c r="R33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25" i="14"/>
  <c r="C26" i="14" s="1"/>
  <c r="C27" i="14" s="1"/>
  <c r="C28" i="14" s="1"/>
  <c r="C29" i="14" s="1"/>
  <c r="C30" i="14" s="1"/>
  <c r="C31" i="14" s="1"/>
  <c r="C32" i="14" s="1"/>
  <c r="C24" i="14"/>
  <c r="C23" i="14"/>
  <c r="Q21" i="14"/>
  <c r="Q56" i="14" s="1"/>
  <c r="P21" i="14"/>
  <c r="P56" i="14" s="1"/>
  <c r="K21" i="14"/>
  <c r="K56" i="14" s="1"/>
  <c r="J21" i="14"/>
  <c r="J56" i="14" s="1"/>
  <c r="I21" i="14"/>
  <c r="C6" i="14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5" i="14"/>
  <c r="V4" i="14"/>
  <c r="V21" i="14" s="1"/>
  <c r="V56" i="14" s="1"/>
  <c r="U4" i="14"/>
  <c r="U21" i="14" s="1"/>
  <c r="U56" i="14" s="1"/>
  <c r="T4" i="14"/>
  <c r="T21" i="14" s="1"/>
  <c r="T56" i="14" s="1"/>
  <c r="S4" i="14"/>
  <c r="S21" i="14" s="1"/>
  <c r="S56" i="14" s="1"/>
  <c r="R4" i="14"/>
  <c r="R21" i="14" s="1"/>
  <c r="R56" i="14" s="1"/>
  <c r="Q4" i="14"/>
  <c r="P4" i="14"/>
  <c r="O4" i="14"/>
  <c r="O21" i="14" s="1"/>
  <c r="O56" i="14" s="1"/>
  <c r="N4" i="14"/>
  <c r="N21" i="14" s="1"/>
  <c r="N56" i="14" s="1"/>
  <c r="M4" i="14"/>
  <c r="M21" i="14" s="1"/>
  <c r="M56" i="14" s="1"/>
  <c r="L4" i="14"/>
  <c r="L21" i="14" s="1"/>
  <c r="L56" i="14" s="1"/>
  <c r="K4" i="14"/>
  <c r="J4" i="14"/>
  <c r="I4" i="14"/>
  <c r="H4" i="14"/>
  <c r="H21" i="14" s="1"/>
  <c r="H56" i="14" s="1"/>
  <c r="G4" i="14"/>
  <c r="G21" i="14" s="1"/>
  <c r="G56" i="14" s="1"/>
  <c r="F4" i="14"/>
  <c r="F21" i="14" s="1"/>
  <c r="F56" i="14" s="1"/>
  <c r="E4" i="14"/>
  <c r="E21" i="14" s="1"/>
  <c r="E56" i="14" s="1"/>
  <c r="D4" i="14"/>
  <c r="D21" i="14" s="1"/>
  <c r="D56" i="14" s="1"/>
  <c r="A2" i="14"/>
  <c r="B1" i="14"/>
  <c r="V50" i="12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32" i="12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20" i="12"/>
  <c r="C21" i="12" s="1"/>
  <c r="C22" i="12" s="1"/>
  <c r="C23" i="12" s="1"/>
  <c r="C24" i="12" s="1"/>
  <c r="C25" i="12" s="1"/>
  <c r="C26" i="12" s="1"/>
  <c r="C27" i="12" s="1"/>
  <c r="C28" i="12" s="1"/>
  <c r="C29" i="12" s="1"/>
  <c r="C5" i="12"/>
  <c r="C6" i="12" s="1"/>
  <c r="C7" i="12" s="1"/>
  <c r="C8" i="12" s="1"/>
  <c r="C9" i="12" s="1"/>
  <c r="C10" i="12" s="1"/>
  <c r="C11" i="12" s="1"/>
  <c r="C12" i="12" s="1"/>
  <c r="C13" i="12" s="1"/>
  <c r="C14" i="12" s="1"/>
  <c r="C15" i="12" s="1"/>
  <c r="C16" i="12" s="1"/>
  <c r="C17" i="12" s="1"/>
  <c r="A2" i="12"/>
  <c r="B1" i="12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33" i="1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32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21" i="11"/>
  <c r="C22" i="11" s="1"/>
  <c r="C23" i="11" s="1"/>
  <c r="C24" i="11" s="1"/>
  <c r="C25" i="11" s="1"/>
  <c r="C26" i="11" s="1"/>
  <c r="C27" i="11" s="1"/>
  <c r="C28" i="11" s="1"/>
  <c r="C29" i="11" s="1"/>
  <c r="C20" i="11"/>
  <c r="C6" i="11"/>
  <c r="C7" i="11" s="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5" i="11"/>
  <c r="A2" i="11"/>
  <c r="B1" i="1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6" i="14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M4" i="10" l="1"/>
  <c r="M17" i="10" s="1"/>
  <c r="M53" i="10" s="1"/>
  <c r="M4" i="11" l="1"/>
  <c r="M18" i="11" s="1"/>
  <c r="M46" i="11" s="1"/>
  <c r="M4" i="12" l="1"/>
  <c r="M18" i="12" s="1"/>
  <c r="M51" i="12" s="1"/>
  <c r="N4" i="2" l="1"/>
  <c r="N16" i="2" s="1"/>
  <c r="N50" i="2" s="1"/>
  <c r="N4" i="3" l="1"/>
  <c r="N16" i="3" s="1"/>
  <c r="N45" i="3" s="1"/>
  <c r="N4" i="4" l="1"/>
  <c r="N19" i="4" s="1"/>
  <c r="N55" i="4" s="1"/>
  <c r="N4" i="5" l="1"/>
  <c r="N16" i="5" s="1"/>
  <c r="N56" i="5" s="1"/>
  <c r="N4" i="7" l="1"/>
  <c r="N13" i="7" s="1"/>
  <c r="N43" i="7" s="1"/>
  <c r="N4" i="9" l="1"/>
  <c r="N23" i="9" s="1"/>
  <c r="N61" i="9" s="1"/>
  <c r="N4" i="10" l="1"/>
  <c r="N17" i="10" s="1"/>
  <c r="N53" i="10" s="1"/>
  <c r="N4" i="11" l="1"/>
  <c r="N18" i="11" s="1"/>
  <c r="N46" i="11" s="1"/>
  <c r="N4" i="12" l="1"/>
  <c r="N18" i="12" s="1"/>
  <c r="N51" i="12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V4" i="5"/>
  <c r="V16" i="5" s="1"/>
  <c r="V56" i="5" s="1"/>
  <c r="E4" i="5" l="1"/>
  <c r="E16" i="5" s="1"/>
  <c r="E56" i="5" s="1"/>
  <c r="L4" i="5"/>
  <c r="L16" i="5" s="1"/>
  <c r="L56" i="5" s="1"/>
  <c r="R4" i="5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F4" i="7" l="1"/>
  <c r="F13" i="7" s="1"/>
  <c r="F43" i="7" s="1"/>
  <c r="U4" i="7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J4" i="10" l="1"/>
  <c r="J17" i="10" s="1"/>
  <c r="J53" i="10" s="1"/>
  <c r="G4" i="10"/>
  <c r="G17" i="10" s="1"/>
  <c r="G53" i="10" s="1"/>
  <c r="H4" i="10"/>
  <c r="H17" i="10" s="1"/>
  <c r="H53" i="10" s="1"/>
  <c r="T4" i="10"/>
  <c r="T17" i="10" s="1"/>
  <c r="T53" i="10" s="1"/>
  <c r="I4" i="10"/>
  <c r="I17" i="10" s="1"/>
  <c r="I53" i="10" s="1"/>
  <c r="R4" i="10"/>
  <c r="R17" i="10" s="1"/>
  <c r="R53" i="10" s="1"/>
  <c r="S4" i="10"/>
  <c r="S17" i="10" s="1"/>
  <c r="S53" i="10" s="1"/>
  <c r="K4" i="10"/>
  <c r="K17" i="10" s="1"/>
  <c r="K53" i="10" s="1"/>
  <c r="U4" i="10"/>
  <c r="U17" i="10" s="1"/>
  <c r="U53" i="10" s="1"/>
  <c r="Q4" i="10"/>
  <c r="Q17" i="10" s="1"/>
  <c r="Q53" i="10" s="1"/>
  <c r="F4" i="10"/>
  <c r="F17" i="10" s="1"/>
  <c r="F53" i="10" s="1"/>
  <c r="O4" i="10"/>
  <c r="O17" i="10" s="1"/>
  <c r="O53" i="10" s="1"/>
  <c r="E4" i="10"/>
  <c r="E17" i="10" s="1"/>
  <c r="E53" i="10" s="1"/>
  <c r="P4" i="10"/>
  <c r="P17" i="10" s="1"/>
  <c r="P53" i="10" s="1"/>
  <c r="V4" i="10"/>
  <c r="V17" i="10" s="1"/>
  <c r="V53" i="10" s="1"/>
  <c r="L4" i="10"/>
  <c r="L17" i="10" s="1"/>
  <c r="L53" i="10" s="1"/>
  <c r="J4" i="11"/>
  <c r="J18" i="11" s="1"/>
  <c r="J46" i="11" s="1"/>
  <c r="V4" i="11" l="1"/>
  <c r="V18" i="11" s="1"/>
  <c r="V46" i="11" s="1"/>
  <c r="U4" i="11"/>
  <c r="U18" i="11" s="1"/>
  <c r="U46" i="11" s="1"/>
  <c r="O4" i="11"/>
  <c r="O18" i="11" s="1"/>
  <c r="O46" i="11" s="1"/>
  <c r="R4" i="11"/>
  <c r="R18" i="11" s="1"/>
  <c r="R46" i="11" s="1"/>
  <c r="E4" i="11"/>
  <c r="E18" i="11" s="1"/>
  <c r="E46" i="11" s="1"/>
  <c r="T4" i="11"/>
  <c r="T18" i="11" s="1"/>
  <c r="T46" i="11" s="1"/>
  <c r="F4" i="11"/>
  <c r="F18" i="11" s="1"/>
  <c r="F46" i="11" s="1"/>
  <c r="K4" i="11"/>
  <c r="K18" i="11" s="1"/>
  <c r="K46" i="11" s="1"/>
  <c r="H4" i="11"/>
  <c r="H18" i="11" s="1"/>
  <c r="H46" i="11" s="1"/>
  <c r="P4" i="11"/>
  <c r="P18" i="11" s="1"/>
  <c r="P46" i="11" s="1"/>
  <c r="Q4" i="11"/>
  <c r="Q18" i="11" s="1"/>
  <c r="Q46" i="11" s="1"/>
  <c r="S4" i="11"/>
  <c r="S18" i="11" s="1"/>
  <c r="S46" i="11" s="1"/>
  <c r="I4" i="11"/>
  <c r="I18" i="11" s="1"/>
  <c r="I46" i="11" s="1"/>
  <c r="G4" i="11"/>
  <c r="G18" i="11" s="1"/>
  <c r="G46" i="11" s="1"/>
  <c r="L4" i="11"/>
  <c r="L18" i="11" s="1"/>
  <c r="L46" i="11" s="1"/>
  <c r="E4" i="12"/>
  <c r="E18" i="12" s="1"/>
  <c r="E51" i="12" s="1"/>
  <c r="J4" i="12"/>
  <c r="J18" i="12" s="1"/>
  <c r="J51" i="12" s="1"/>
  <c r="U4" i="12"/>
  <c r="U18" i="12" s="1"/>
  <c r="U51" i="12" s="1"/>
  <c r="V4" i="12"/>
  <c r="V18" i="12" s="1"/>
  <c r="V51" i="12" s="1"/>
  <c r="O4" i="12"/>
  <c r="O18" i="12" s="1"/>
  <c r="O51" i="12" s="1"/>
  <c r="R4" i="12" l="1"/>
  <c r="R18" i="12" s="1"/>
  <c r="R51" i="12" s="1"/>
  <c r="G4" i="12"/>
  <c r="G18" i="12" s="1"/>
  <c r="G51" i="12" s="1"/>
  <c r="P4" i="12"/>
  <c r="P18" i="12" s="1"/>
  <c r="P51" i="12" s="1"/>
  <c r="H4" i="12"/>
  <c r="H18" i="12" s="1"/>
  <c r="H51" i="12" s="1"/>
  <c r="S4" i="12"/>
  <c r="S18" i="12" s="1"/>
  <c r="S51" i="12" s="1"/>
  <c r="K4" i="12"/>
  <c r="K18" i="12" s="1"/>
  <c r="K51" i="12" s="1"/>
  <c r="Q4" i="12"/>
  <c r="Q18" i="12" s="1"/>
  <c r="Q51" i="12" s="1"/>
  <c r="L4" i="12"/>
  <c r="L18" i="12" s="1"/>
  <c r="L51" i="12" s="1"/>
  <c r="I4" i="12"/>
  <c r="I18" i="12" s="1"/>
  <c r="I51" i="12" s="1"/>
  <c r="F4" i="12"/>
  <c r="F18" i="12" s="1"/>
  <c r="F51" i="12" s="1"/>
  <c r="T4" i="12"/>
  <c r="T18" i="12" s="1"/>
  <c r="T51" i="12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  <c r="D4" i="10" l="1"/>
  <c r="D17" i="10" s="1"/>
  <c r="D53" i="10" s="1"/>
  <c r="B53" i="10" s="1"/>
  <c r="D4" i="11" l="1"/>
  <c r="D18" i="11" s="1"/>
  <c r="D46" i="11" s="1"/>
  <c r="B46" i="11" s="1"/>
  <c r="D4" i="12" l="1"/>
  <c r="D18" i="12" s="1"/>
  <c r="D51" i="12" s="1"/>
  <c r="B51" i="12" s="1"/>
</calcChain>
</file>

<file path=xl/sharedStrings.xml><?xml version="1.0" encoding="utf-8"?>
<sst xmlns="http://schemas.openxmlformats.org/spreadsheetml/2006/main" count="773" uniqueCount="165">
  <si>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</si>
  <si>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</si>
  <si>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</si>
  <si>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</si>
  <si>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</si>
  <si>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</si>
  <si>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</si>
  <si>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</si>
  <si>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</si>
  <si>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</si>
  <si>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</si>
  <si>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</si>
  <si>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</si>
  <si>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</si>
  <si>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</si>
  <si>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</si>
  <si>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</si>
  <si>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</si>
  <si>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</si>
  <si>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</si>
  <si>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</si>
  <si>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</si>
  <si>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</si>
  <si>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</si>
  <si>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</si>
  <si>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</si>
  <si>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</si>
  <si>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</si>
  <si>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</si>
  <si>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</si>
  <si>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</si>
  <si>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</si>
  <si>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</si>
  <si>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</si>
  <si>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</si>
  <si>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</si>
  <si>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</si>
  <si>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</si>
  <si>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</si>
  <si>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</si>
  <si>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</si>
  <si>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</si>
  <si>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</si>
  <si>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</si>
  <si>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</si>
  <si>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</si>
  <si>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</si>
  <si>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</si>
  <si>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</si>
  <si>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</si>
  <si>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</si>
  <si>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</si>
  <si>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</si>
  <si>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</si>
  <si>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</si>
  <si>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</si>
  <si>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</si>
  <si>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</si>
  <si>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</si>
  <si>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</si>
  <si>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</si>
  <si>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</si>
  <si>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</si>
  <si>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</si>
  <si>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</si>
  <si>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</si>
  <si>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</si>
  <si>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</si>
  <si>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</si>
  <si>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</si>
  <si>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</si>
  <si>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</si>
  <si>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</si>
  <si>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</si>
  <si>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</si>
  <si>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</si>
  <si>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</si>
  <si>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</si>
  <si>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</si>
  <si>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</si>
  <si>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</si>
  <si>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</si>
  <si>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</si>
  <si>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</si>
  <si>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</si>
  <si>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</si>
  <si>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</si>
  <si>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</si>
  <si>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</si>
  <si>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</si>
  <si>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</si>
  <si>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</si>
  <si>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</si>
  <si>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</si>
  <si>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</si>
  <si>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</si>
  <si>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</si>
  <si>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</si>
  <si>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</si>
  <si>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</si>
  <si>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</si>
  <si>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</si>
  <si>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</si>
  <si>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</si>
  <si>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</si>
  <si>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</si>
  <si>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</si>
  <si>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</si>
  <si>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</si>
  <si>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</si>
  <si>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</si>
  <si>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</si>
  <si>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</si>
  <si>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</si>
  <si>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</si>
  <si>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</si>
  <si>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</si>
  <si>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</si>
  <si>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</si>
  <si>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</si>
  <si>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</si>
  <si>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</si>
  <si>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</si>
  <si>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</si>
  <si>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</si>
  <si>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</si>
  <si>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</si>
  <si>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</si>
  <si>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</si>
  <si>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</si>
  <si>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</si>
  <si>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</si>
  <si>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</si>
  <si>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</si>
  <si>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</si>
  <si>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</si>
  <si>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</si>
  <si>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</si>
  <si>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</si>
  <si>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</si>
  <si>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</si>
  <si>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</si>
  <si>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</si>
  <si>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</si>
  <si>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</si>
  <si>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</si>
  <si>
    <t>محمد سامي فنون صوالحة</t>
  </si>
  <si>
    <t>تنك مياه عدد 4</t>
  </si>
  <si>
    <t>مهدي فايز رشدي صبيح</t>
  </si>
  <si>
    <t>محمد سامي صوالحة</t>
  </si>
  <si>
    <t>رزق برهان فتحي شيخ ابراهيم</t>
  </si>
  <si>
    <t>بنك الالسكان</t>
  </si>
  <si>
    <t>عائشة عبد الرحمن ملحم</t>
  </si>
  <si>
    <t>تفعيل اشتراك كهرباء ومياه</t>
  </si>
  <si>
    <t>محمد راشد حسين مرشد</t>
  </si>
  <si>
    <t>احمد نجيب صبري يعاقبة</t>
  </si>
  <si>
    <t>مساهمة الربط في شبكة الكهرباء</t>
  </si>
  <si>
    <t>طلب معلومات</t>
  </si>
  <si>
    <t>اجور عامل على قسم المياه</t>
  </si>
  <si>
    <t xml:space="preserve"> </t>
  </si>
  <si>
    <t>الاتصالات الفلسطسنية</t>
  </si>
  <si>
    <t>فاتورة هاتف البلدية شهر 2 / 2026</t>
  </si>
  <si>
    <t>جوال</t>
  </si>
  <si>
    <t>فاتورة جوالات خطوط البلدية شهر 2 / 2026</t>
  </si>
  <si>
    <t>فاتورة خط الفايبر شهر 2  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</si>
</sst>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2" fillId="4" borderId="27" xfId="0" applyNumberFormat="1" applyFont="1" applyFill="1" applyBorder="1" applyAlignment="1">
      <alignment horizontal="center"/>
    </xf>
    <xf numFmtId="4" fontId="2" fillId="4" borderId="31" xfId="0" applyNumberFormat="1" applyFont="1" applyFill="1" applyBorder="1" applyAlignment="1">
      <alignment horizontal="center"/>
    </xf>
    <xf numFmtId="4" fontId="2" fillId="4" borderId="30" xfId="0" applyNumberFormat="1" applyFont="1" applyFill="1" applyBorder="1" applyAlignment="1">
      <alignment horizontal="center"/>
    </xf>
    <xf numFmtId="4" fontId="1" fillId="4" borderId="21" xfId="0" applyNumberFormat="1" applyFont="1" applyFill="1" applyBorder="1" applyAlignment="1">
      <alignment horizontal="center"/>
    </xf>
    <xf numFmtId="4" fontId="2" fillId="5" borderId="27" xfId="0" applyNumberFormat="1" applyFont="1" applyFill="1" applyBorder="1" applyAlignment="1">
      <alignment horizontal="center"/>
    </xf>
    <xf numFmtId="4" fontId="2" fillId="5" borderId="31" xfId="0" applyNumberFormat="1" applyFont="1" applyFill="1" applyBorder="1" applyAlignment="1">
      <alignment horizontal="center"/>
    </xf>
    <xf numFmtId="4" fontId="2" fillId="5" borderId="30" xfId="0" applyNumberFormat="1" applyFont="1" applyFill="1" applyBorder="1" applyAlignment="1">
      <alignment horizontal="center"/>
    </xf>
    <xf numFmtId="4" fontId="1" fillId="5" borderId="8" xfId="0" applyNumberFormat="1" applyFont="1" applyFill="1" applyBorder="1" applyAlignment="1">
      <alignment horizontal="center"/>
    </xf>
    <xf numFmtId="4" fontId="1" fillId="2" borderId="38" xfId="0" applyNumberFormat="1" applyFont="1" applyFill="1" applyBorder="1" applyAlignment="1">
      <alignment horizontal="center"/>
    </xf>
    <xf numFmtId="4" fontId="0" fillId="0" borderId="0" xfId="0" applyNumberFormat="1"/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>
        <row r="53">
          <cell r="D53">
            <v>6032</v>
          </cell>
          <cell r="E53">
            <v>4977</v>
          </cell>
          <cell r="F53">
            <v>336.82200000000006</v>
          </cell>
          <cell r="G53">
            <v>0</v>
          </cell>
          <cell r="H53">
            <v>30953.939999999915</v>
          </cell>
          <cell r="I53">
            <v>37978.614999999998</v>
          </cell>
          <cell r="J53">
            <v>771.06999999999721</v>
          </cell>
          <cell r="K53">
            <v>1</v>
          </cell>
          <cell r="L53">
            <v>4.5000000000145519</v>
          </cell>
          <cell r="M53">
            <v>69917</v>
          </cell>
          <cell r="N53">
            <v>0</v>
          </cell>
          <cell r="O53">
            <v>5342</v>
          </cell>
          <cell r="P53">
            <v>60.189999999805877</v>
          </cell>
          <cell r="Q53">
            <v>0</v>
          </cell>
          <cell r="R53">
            <v>1630</v>
          </cell>
          <cell r="S53">
            <v>33.930000000007567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10">
        <row r="46">
          <cell r="D46">
            <v>6032</v>
          </cell>
          <cell r="E46">
            <v>6077</v>
          </cell>
          <cell r="F46">
            <v>336.82200000000006</v>
          </cell>
          <cell r="G46">
            <v>0</v>
          </cell>
          <cell r="H46">
            <v>31453.939999999915</v>
          </cell>
          <cell r="I46">
            <v>37978.614999999998</v>
          </cell>
          <cell r="J46">
            <v>771.06999999999721</v>
          </cell>
          <cell r="K46">
            <v>1</v>
          </cell>
          <cell r="L46">
            <v>4.5000000000145519</v>
          </cell>
          <cell r="M46">
            <v>69917</v>
          </cell>
          <cell r="N46">
            <v>0</v>
          </cell>
          <cell r="O46">
            <v>9242</v>
          </cell>
          <cell r="P46">
            <v>60.189999999805877</v>
          </cell>
          <cell r="Q46">
            <v>0</v>
          </cell>
          <cell r="R46">
            <v>2509</v>
          </cell>
          <cell r="S46">
            <v>33.930000000007567</v>
          </cell>
          <cell r="T46">
            <v>0</v>
          </cell>
          <cell r="U46">
            <v>350000</v>
          </cell>
          <cell r="V46">
            <v>14738.360000000022</v>
          </cell>
        </row>
      </sheetData>
      <sheetData sheetId="11"/>
      <sheetData sheetId="12">
        <row r="55">
          <cell r="D55">
            <v>6032</v>
          </cell>
          <cell r="E55">
            <v>6077</v>
          </cell>
          <cell r="F55">
            <v>336.82200000000006</v>
          </cell>
          <cell r="G55">
            <v>0</v>
          </cell>
          <cell r="H55">
            <v>31453.939999999915</v>
          </cell>
          <cell r="I55">
            <v>37978.614999999998</v>
          </cell>
          <cell r="J55">
            <v>771.06999999999721</v>
          </cell>
          <cell r="K55">
            <v>1</v>
          </cell>
          <cell r="L55">
            <v>4.5000000000145519</v>
          </cell>
          <cell r="M55">
            <v>69917</v>
          </cell>
          <cell r="N55">
            <v>0</v>
          </cell>
          <cell r="O55">
            <v>14784</v>
          </cell>
          <cell r="P55">
            <v>60.189999999805877</v>
          </cell>
          <cell r="Q55">
            <v>0</v>
          </cell>
          <cell r="R55">
            <v>3617</v>
          </cell>
          <cell r="S55">
            <v>33.930000000007567</v>
          </cell>
          <cell r="T55">
            <v>0</v>
          </cell>
          <cell r="U55">
            <v>350000</v>
          </cell>
          <cell r="V55">
            <v>14738.360000000022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205" t="s">
        <v>0</v>
      </c>
      <c r="E1" s="206"/>
      <c r="F1" s="206"/>
      <c r="G1" s="206"/>
      <c r="H1" s="206"/>
      <c r="I1" s="206"/>
      <c r="J1" s="206"/>
      <c r="K1" s="206"/>
      <c r="L1" s="206"/>
      <c r="M1" s="206"/>
      <c r="N1" s="207"/>
      <c r="O1" s="201" t="s">
        <v>1</v>
      </c>
      <c r="P1" s="199"/>
      <c r="Q1" s="200"/>
      <c r="R1" s="201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v>2025</v>
      </c>
      <c r="B2" s="193"/>
      <c r="C2" s="6"/>
      <c r="D2" s="193" t="s">
        <v>5</v>
      </c>
      <c r="E2" s="202"/>
      <c r="F2" s="202"/>
      <c r="G2" s="202"/>
      <c r="H2" s="208" t="s">
        <v>6</v>
      </c>
      <c r="I2" s="209"/>
      <c r="J2" s="209"/>
      <c r="K2" s="209"/>
      <c r="L2" s="209"/>
      <c r="M2" s="209"/>
      <c r="N2" s="210"/>
      <c r="O2" s="11" t="s">
        <v>5</v>
      </c>
      <c r="P2" s="211" t="s">
        <v>6</v>
      </c>
      <c r="Q2" s="204"/>
      <c r="R2" s="11" t="s">
        <v>5</v>
      </c>
      <c r="S2" s="211" t="s">
        <v>6</v>
      </c>
      <c r="T2" s="204"/>
      <c r="U2" s="203" t="s">
        <v>5</v>
      </c>
      <c r="V2" s="204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4"/>
      <c r="B28" s="195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96" t="s">
        <v>42</v>
      </c>
      <c r="B29" s="197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212" t="s">
        <v>0</v>
      </c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01" t="s">
        <v>1</v>
      </c>
      <c r="P1" s="199"/>
      <c r="Q1" s="200"/>
      <c r="R1" s="201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8" t="s">
        <v>6</v>
      </c>
      <c r="I2" s="209"/>
      <c r="J2" s="209"/>
      <c r="K2" s="209"/>
      <c r="L2" s="209"/>
      <c r="M2" s="209"/>
      <c r="N2" s="21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94"/>
      <c r="B28" s="19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6" t="s">
        <v>42</v>
      </c>
      <c r="B29" s="197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212" t="s">
        <v>0</v>
      </c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01" t="s">
        <v>1</v>
      </c>
      <c r="P1" s="199"/>
      <c r="Q1" s="200"/>
      <c r="R1" s="201" t="s">
        <v>2</v>
      </c>
      <c r="S1" s="199"/>
      <c r="T1" s="200"/>
      <c r="U1" s="88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8" t="s">
        <v>6</v>
      </c>
      <c r="I2" s="209"/>
      <c r="J2" s="209"/>
      <c r="K2" s="209"/>
      <c r="L2" s="209"/>
      <c r="M2" s="209"/>
      <c r="N2" s="21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3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92"/>
      <c r="B16" s="193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94"/>
      <c r="B28" s="19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6" t="s">
        <v>42</v>
      </c>
      <c r="B29" s="197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205" t="s">
        <v>0</v>
      </c>
      <c r="E1" s="206"/>
      <c r="F1" s="206"/>
      <c r="G1" s="206"/>
      <c r="H1" s="206"/>
      <c r="I1" s="206"/>
      <c r="J1" s="206"/>
      <c r="K1" s="206"/>
      <c r="L1" s="206"/>
      <c r="M1" s="206"/>
      <c r="N1" s="207"/>
      <c r="O1" s="198" t="s">
        <v>1</v>
      </c>
      <c r="P1" s="199"/>
      <c r="Q1" s="200"/>
      <c r="R1" s="201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8" t="s">
        <v>6</v>
      </c>
      <c r="I2" s="209"/>
      <c r="J2" s="209"/>
      <c r="K2" s="209"/>
      <c r="L2" s="209"/>
      <c r="M2" s="209"/>
      <c r="N2" s="210"/>
      <c r="O2" s="16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92"/>
      <c r="B19" s="193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94"/>
      <c r="B33" s="195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96" t="s">
        <v>42</v>
      </c>
      <c r="B34" s="197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205" t="s">
        <v>0</v>
      </c>
      <c r="E1" s="206"/>
      <c r="F1" s="206"/>
      <c r="G1" s="206"/>
      <c r="H1" s="206"/>
      <c r="I1" s="206"/>
      <c r="J1" s="206"/>
      <c r="K1" s="206"/>
      <c r="L1" s="206"/>
      <c r="M1" s="206"/>
      <c r="N1" s="207"/>
      <c r="O1" s="201" t="s">
        <v>1</v>
      </c>
      <c r="P1" s="215"/>
      <c r="Q1" s="216"/>
      <c r="R1" s="201" t="s">
        <v>2</v>
      </c>
      <c r="S1" s="215"/>
      <c r="T1" s="216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11"/>
      <c r="F2" s="211"/>
      <c r="G2" s="211"/>
      <c r="H2" s="208" t="s">
        <v>6</v>
      </c>
      <c r="I2" s="209"/>
      <c r="J2" s="209"/>
      <c r="K2" s="209"/>
      <c r="L2" s="209"/>
      <c r="M2" s="209"/>
      <c r="N2" s="210"/>
      <c r="O2" s="11" t="s">
        <v>5</v>
      </c>
      <c r="P2" s="211" t="s">
        <v>6</v>
      </c>
      <c r="Q2" s="204"/>
      <c r="R2" s="11" t="s">
        <v>5</v>
      </c>
      <c r="S2" s="211" t="s">
        <v>6</v>
      </c>
      <c r="T2" s="204"/>
      <c r="U2" s="203" t="s">
        <v>5</v>
      </c>
      <c r="V2" s="204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94"/>
      <c r="B31" s="195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96" t="s">
        <v>42</v>
      </c>
      <c r="B32" s="197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198" t="s">
        <v>0</v>
      </c>
      <c r="E1" s="199"/>
      <c r="F1" s="199"/>
      <c r="G1" s="199"/>
      <c r="H1" s="199"/>
      <c r="I1" s="199"/>
      <c r="J1" s="199"/>
      <c r="K1" s="199"/>
      <c r="L1" s="217"/>
      <c r="M1" s="7"/>
      <c r="N1" s="123"/>
      <c r="O1" s="201" t="s">
        <v>1</v>
      </c>
      <c r="P1" s="199"/>
      <c r="Q1" s="200"/>
      <c r="R1" s="201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2" t="s">
        <v>6</v>
      </c>
      <c r="I2" s="202"/>
      <c r="J2" s="202"/>
      <c r="K2" s="202"/>
      <c r="L2" s="218"/>
      <c r="M2" s="7"/>
      <c r="N2" s="13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92"/>
      <c r="B13" s="193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94"/>
      <c r="B25" s="195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96" t="s">
        <v>42</v>
      </c>
      <c r="B26" s="197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198" t="s">
        <v>0</v>
      </c>
      <c r="E1" s="199"/>
      <c r="F1" s="199"/>
      <c r="G1" s="199"/>
      <c r="H1" s="199"/>
      <c r="I1" s="199"/>
      <c r="J1" s="199"/>
      <c r="K1" s="199"/>
      <c r="L1" s="217"/>
      <c r="M1" s="7"/>
      <c r="N1" s="123"/>
      <c r="O1" s="201" t="s">
        <v>1</v>
      </c>
      <c r="P1" s="199"/>
      <c r="Q1" s="200"/>
      <c r="R1" s="201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2" t="s">
        <v>6</v>
      </c>
      <c r="I2" s="202"/>
      <c r="J2" s="202"/>
      <c r="K2" s="202"/>
      <c r="L2" s="218"/>
      <c r="M2" s="7"/>
      <c r="N2" s="13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192"/>
      <c r="B23" s="193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194"/>
      <c r="B40" s="195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196" t="s">
        <v>42</v>
      </c>
      <c r="B41" s="197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01" t="s">
        <v>1</v>
      </c>
      <c r="P1" s="199"/>
      <c r="Q1" s="200"/>
      <c r="R1" s="201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202">
        <f>'[1]1'!A2:B2</f>
        <v>2025</v>
      </c>
      <c r="B2" s="202"/>
      <c r="C2" s="7"/>
      <c r="D2" s="193" t="s">
        <v>5</v>
      </c>
      <c r="E2" s="202"/>
      <c r="F2" s="202"/>
      <c r="G2" s="202"/>
      <c r="H2" s="202" t="s">
        <v>6</v>
      </c>
      <c r="I2" s="202"/>
      <c r="J2" s="202"/>
      <c r="K2" s="202"/>
      <c r="L2" s="218"/>
      <c r="M2" s="7"/>
      <c r="N2" s="13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18"/>
      <c r="B17" s="219"/>
      <c r="C17" s="193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20"/>
      <c r="B29" s="220"/>
      <c r="C29" s="220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221" t="s">
        <v>42</v>
      </c>
      <c r="B30" s="221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222"/>
      <c r="B52" s="223"/>
      <c r="C52" s="224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U2:V2"/>
    <mergeCell ref="A17:C17"/>
    <mergeCell ref="A29:C29"/>
    <mergeCell ref="A30:B30"/>
    <mergeCell ref="A52:C52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ED4A7-B60F-4DBC-895D-874B5DE61CF9}">
  <dimension ref="A1:V46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83"/>
    <col min="6" max="11" width="9" style="84"/>
    <col min="12" max="12" width="9.7109375" style="84" bestFit="1" customWidth="1"/>
    <col min="13" max="14" width="9.7109375" style="84" customWidth="1"/>
    <col min="15" max="15" width="9.5703125" style="83" bestFit="1" customWidth="1"/>
    <col min="16" max="16" width="10.28515625" style="84" bestFit="1" customWidth="1"/>
    <col min="17" max="17" width="10.42578125" style="84" bestFit="1" customWidth="1"/>
    <col min="18" max="18" width="9.5703125" style="83" bestFit="1" customWidth="1"/>
    <col min="19" max="19" width="9.42578125" style="189" bestFit="1" customWidth="1"/>
    <col min="20" max="20" width="9" style="189"/>
    <col min="21" max="21" width="9.42578125" style="189" bestFit="1" customWidth="1"/>
    <col min="22" max="22" width="9" style="189"/>
  </cols>
  <sheetData>
    <row r="1" spans="1:22" x14ac:dyDescent="0.25">
      <c r="A1" s="1">
        <v>11</v>
      </c>
      <c r="B1" s="2">
        <f>'[1]1'!B1</f>
        <v>3</v>
      </c>
      <c r="C1" s="3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01" t="s">
        <v>1</v>
      </c>
      <c r="P1" s="199"/>
      <c r="Q1" s="200"/>
      <c r="R1" s="201" t="s">
        <v>2</v>
      </c>
      <c r="S1" s="199"/>
      <c r="T1" s="200"/>
      <c r="U1" s="167" t="s">
        <v>3</v>
      </c>
      <c r="V1" s="168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11" t="s">
        <v>6</v>
      </c>
      <c r="I2" s="211"/>
      <c r="J2" s="211"/>
      <c r="K2" s="211"/>
      <c r="L2" s="204"/>
      <c r="M2" s="9"/>
      <c r="N2" s="9"/>
      <c r="O2" s="11" t="s">
        <v>5</v>
      </c>
      <c r="P2" s="211" t="s">
        <v>6</v>
      </c>
      <c r="Q2" s="204"/>
      <c r="R2" s="11" t="s">
        <v>5</v>
      </c>
      <c r="S2" s="227" t="s">
        <v>6</v>
      </c>
      <c r="T2" s="226"/>
      <c r="U2" s="225" t="s">
        <v>5</v>
      </c>
      <c r="V2" s="226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69" t="s">
        <v>25</v>
      </c>
      <c r="T3" s="170" t="s">
        <v>26</v>
      </c>
      <c r="U3" s="171" t="s">
        <v>27</v>
      </c>
      <c r="V3" s="170" t="s">
        <v>28</v>
      </c>
    </row>
    <row r="4" spans="1:22" x14ac:dyDescent="0.25">
      <c r="A4" s="15" t="s">
        <v>29</v>
      </c>
      <c r="B4" s="7" t="s">
        <v>30</v>
      </c>
      <c r="C4" s="6">
        <v>226</v>
      </c>
      <c r="D4" s="16">
        <f>'[1]10'!D53</f>
        <v>6032</v>
      </c>
      <c r="E4" s="16">
        <f>'[1]10'!E53</f>
        <v>4977</v>
      </c>
      <c r="F4" s="89">
        <f>'[1]10'!F53</f>
        <v>336.82200000000006</v>
      </c>
      <c r="G4" s="89">
        <f>'[1]10'!G53</f>
        <v>0</v>
      </c>
      <c r="H4" s="89">
        <f>'[1]10'!H53</f>
        <v>30953.939999999915</v>
      </c>
      <c r="I4" s="89">
        <f>'[1]10'!I53</f>
        <v>37978.614999999998</v>
      </c>
      <c r="J4" s="89">
        <f>'[1]10'!J53</f>
        <v>771.06999999999721</v>
      </c>
      <c r="K4" s="89">
        <f>'[1]10'!K53</f>
        <v>1</v>
      </c>
      <c r="L4" s="9">
        <f>'[1]10'!L53</f>
        <v>4.5000000000145519</v>
      </c>
      <c r="M4" s="12">
        <f>'[1]10'!M53</f>
        <v>69917</v>
      </c>
      <c r="N4" s="89">
        <f>'[1]10'!N53</f>
        <v>0</v>
      </c>
      <c r="O4" s="16">
        <f>'[1]10'!O53</f>
        <v>5342</v>
      </c>
      <c r="P4" s="89">
        <f>'[1]10'!P53</f>
        <v>60.189999999805877</v>
      </c>
      <c r="Q4" s="89">
        <f>'[1]10'!Q53</f>
        <v>0</v>
      </c>
      <c r="R4" s="16">
        <f>'[1]10'!R53</f>
        <v>1630</v>
      </c>
      <c r="S4" s="172">
        <f>'[1]10'!S53</f>
        <v>33.930000000007567</v>
      </c>
      <c r="T4" s="172">
        <f>'[1]10'!T53</f>
        <v>0</v>
      </c>
      <c r="U4" s="172">
        <f>'[1]10'!U53</f>
        <v>350000</v>
      </c>
      <c r="V4" s="172">
        <f>'[1]10'!V53</f>
        <v>14738.360000000022</v>
      </c>
    </row>
    <row r="5" spans="1:22" x14ac:dyDescent="0.25">
      <c r="A5" s="18" t="s">
        <v>146</v>
      </c>
      <c r="B5" s="19" t="s">
        <v>147</v>
      </c>
      <c r="C5" s="6">
        <f>C4+1</f>
        <v>227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173"/>
      <c r="T5" s="174"/>
      <c r="U5" s="175"/>
      <c r="V5" s="174"/>
    </row>
    <row r="6" spans="1:22" x14ac:dyDescent="0.25">
      <c r="A6" s="18"/>
      <c r="B6" s="19" t="s">
        <v>32</v>
      </c>
      <c r="C6" s="6">
        <f t="shared" ref="C6:C17" si="0">C5+1</f>
        <v>228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4000</v>
      </c>
      <c r="P6" s="23"/>
      <c r="Q6" s="27"/>
      <c r="R6" s="26"/>
      <c r="S6" s="173"/>
      <c r="T6" s="174"/>
      <c r="U6" s="175"/>
      <c r="V6" s="174"/>
    </row>
    <row r="7" spans="1:22" x14ac:dyDescent="0.25">
      <c r="A7" s="19"/>
      <c r="B7" s="19" t="s">
        <v>34</v>
      </c>
      <c r="C7" s="6">
        <f>C6+1</f>
        <v>229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829</v>
      </c>
      <c r="S7" s="173"/>
      <c r="T7" s="174"/>
      <c r="U7" s="175"/>
      <c r="V7" s="174"/>
    </row>
    <row r="8" spans="1:22" x14ac:dyDescent="0.25">
      <c r="A8" s="69" t="s">
        <v>120</v>
      </c>
      <c r="B8" s="19" t="s">
        <v>121</v>
      </c>
      <c r="C8" s="6">
        <f t="shared" ref="C8:C9" si="1">C7+1</f>
        <v>230</v>
      </c>
      <c r="D8" s="20"/>
      <c r="E8" s="21">
        <v>1100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173"/>
      <c r="T8" s="174"/>
      <c r="U8" s="175"/>
      <c r="V8" s="174"/>
    </row>
    <row r="9" spans="1:22" x14ac:dyDescent="0.25">
      <c r="A9" s="18" t="s">
        <v>148</v>
      </c>
      <c r="B9" s="19" t="s">
        <v>133</v>
      </c>
      <c r="C9" s="6">
        <f t="shared" si="1"/>
        <v>231</v>
      </c>
      <c r="D9" s="20"/>
      <c r="E9" s="21"/>
      <c r="F9" s="22"/>
      <c r="G9" s="22"/>
      <c r="H9" s="23">
        <v>500</v>
      </c>
      <c r="I9" s="23"/>
      <c r="J9" s="23"/>
      <c r="K9" s="23"/>
      <c r="L9" s="24"/>
      <c r="M9" s="23"/>
      <c r="N9" s="25"/>
      <c r="O9" s="26"/>
      <c r="P9" s="23"/>
      <c r="Q9" s="27"/>
      <c r="R9" s="26"/>
      <c r="S9" s="173"/>
      <c r="T9" s="174"/>
      <c r="U9" s="175"/>
      <c r="V9" s="174"/>
    </row>
    <row r="10" spans="1:22" x14ac:dyDescent="0.25">
      <c r="A10" s="18"/>
      <c r="B10" s="19"/>
      <c r="C10" s="6">
        <f t="shared" si="0"/>
        <v>232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173"/>
      <c r="T10" s="174"/>
      <c r="U10" s="175"/>
      <c r="V10" s="174"/>
    </row>
    <row r="11" spans="1:22" x14ac:dyDescent="0.25">
      <c r="A11" s="18"/>
      <c r="B11" s="19"/>
      <c r="C11" s="6">
        <f t="shared" si="0"/>
        <v>233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173"/>
      <c r="T11" s="174"/>
      <c r="U11" s="175"/>
      <c r="V11" s="174"/>
    </row>
    <row r="12" spans="1:22" x14ac:dyDescent="0.25">
      <c r="A12" s="18"/>
      <c r="B12" s="19"/>
      <c r="C12" s="6">
        <f t="shared" si="0"/>
        <v>234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173"/>
      <c r="T12" s="174"/>
      <c r="U12" s="175"/>
      <c r="V12" s="174"/>
    </row>
    <row r="13" spans="1:22" x14ac:dyDescent="0.25">
      <c r="A13" s="18"/>
      <c r="B13" s="19"/>
      <c r="C13" s="6">
        <f t="shared" si="0"/>
        <v>235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173"/>
      <c r="T13" s="174"/>
      <c r="U13" s="175"/>
      <c r="V13" s="174"/>
    </row>
    <row r="14" spans="1:22" x14ac:dyDescent="0.25">
      <c r="A14" s="18"/>
      <c r="B14" s="19"/>
      <c r="C14" s="6">
        <f t="shared" si="0"/>
        <v>236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173"/>
      <c r="T14" s="174"/>
      <c r="U14" s="175"/>
      <c r="V14" s="174"/>
    </row>
    <row r="15" spans="1:22" x14ac:dyDescent="0.25">
      <c r="A15" s="18"/>
      <c r="B15" s="19"/>
      <c r="C15" s="6">
        <f t="shared" si="0"/>
        <v>237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173"/>
      <c r="T15" s="174"/>
      <c r="U15" s="175"/>
      <c r="V15" s="174"/>
    </row>
    <row r="16" spans="1:22" x14ac:dyDescent="0.25">
      <c r="A16" s="18"/>
      <c r="B16" s="19" t="s">
        <v>32</v>
      </c>
      <c r="C16" s="6">
        <f t="shared" si="0"/>
        <v>238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173"/>
      <c r="T16" s="174"/>
      <c r="U16" s="175"/>
      <c r="V16" s="174"/>
    </row>
    <row r="17" spans="1:22" ht="15.75" thickBot="1" x14ac:dyDescent="0.3">
      <c r="A17" s="18"/>
      <c r="B17" s="19" t="s">
        <v>34</v>
      </c>
      <c r="C17" s="6">
        <f t="shared" si="0"/>
        <v>239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176"/>
      <c r="T17" s="177"/>
      <c r="U17" s="178"/>
      <c r="V17" s="177"/>
    </row>
    <row r="18" spans="1:22" ht="15.75" thickBot="1" x14ac:dyDescent="0.3">
      <c r="A18" s="192"/>
      <c r="B18" s="193"/>
      <c r="C18" s="6"/>
      <c r="D18" s="38">
        <f t="shared" ref="D18:V18" si="2">SUM(D4:D17)</f>
        <v>6032</v>
      </c>
      <c r="E18" s="39">
        <f t="shared" si="2"/>
        <v>6077</v>
      </c>
      <c r="F18" s="40">
        <f t="shared" si="2"/>
        <v>336.82200000000006</v>
      </c>
      <c r="G18" s="40">
        <f t="shared" si="2"/>
        <v>0</v>
      </c>
      <c r="H18" s="40">
        <f t="shared" si="2"/>
        <v>31453.939999999915</v>
      </c>
      <c r="I18" s="40">
        <f t="shared" si="2"/>
        <v>37978.614999999998</v>
      </c>
      <c r="J18" s="40">
        <f t="shared" si="2"/>
        <v>771.06999999999721</v>
      </c>
      <c r="K18" s="40">
        <f t="shared" si="2"/>
        <v>1</v>
      </c>
      <c r="L18" s="41">
        <f t="shared" si="2"/>
        <v>4.5000000000145519</v>
      </c>
      <c r="M18" s="42">
        <f>SUM(M4:M17)</f>
        <v>69917</v>
      </c>
      <c r="N18" s="43">
        <f t="shared" si="2"/>
        <v>0</v>
      </c>
      <c r="O18" s="39">
        <f t="shared" si="2"/>
        <v>9342</v>
      </c>
      <c r="P18" s="40">
        <f t="shared" si="2"/>
        <v>60.189999999805877</v>
      </c>
      <c r="Q18" s="40">
        <f t="shared" si="2"/>
        <v>0</v>
      </c>
      <c r="R18" s="39">
        <f t="shared" si="2"/>
        <v>2559</v>
      </c>
      <c r="S18" s="179">
        <f t="shared" si="2"/>
        <v>33.930000000007567</v>
      </c>
      <c r="T18" s="179">
        <f t="shared" si="2"/>
        <v>0</v>
      </c>
      <c r="U18" s="179">
        <f t="shared" si="2"/>
        <v>350000</v>
      </c>
      <c r="V18" s="179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180"/>
      <c r="T19" s="181"/>
      <c r="U19" s="182"/>
      <c r="V19" s="181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173"/>
      <c r="T20" s="174"/>
      <c r="U20" s="175"/>
      <c r="V20" s="174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173"/>
      <c r="T21" s="174"/>
      <c r="U21" s="175"/>
      <c r="V21" s="174"/>
    </row>
    <row r="22" spans="1:22" x14ac:dyDescent="0.25">
      <c r="A22" s="18" t="s">
        <v>124</v>
      </c>
      <c r="B22" s="19" t="s">
        <v>125</v>
      </c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173"/>
      <c r="T22" s="174"/>
      <c r="U22" s="175"/>
      <c r="V22" s="174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173"/>
      <c r="T23" s="174"/>
      <c r="U23" s="175"/>
      <c r="V23" s="174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173"/>
      <c r="T24" s="174"/>
      <c r="U24" s="175"/>
      <c r="V24" s="174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173"/>
      <c r="T25" s="174"/>
      <c r="U25" s="175"/>
      <c r="V25" s="174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173"/>
      <c r="T26" s="174"/>
      <c r="U26" s="175"/>
      <c r="V26" s="174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173"/>
      <c r="T27" s="174"/>
      <c r="U27" s="175"/>
      <c r="V27" s="174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173"/>
      <c r="T28" s="174"/>
      <c r="U28" s="175"/>
      <c r="V28" s="174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176"/>
      <c r="T29" s="177"/>
      <c r="U29" s="178"/>
      <c r="V29" s="177"/>
    </row>
    <row r="30" spans="1:22" ht="15.75" thickBot="1" x14ac:dyDescent="0.3">
      <c r="A30" s="194"/>
      <c r="B30" s="195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183">
        <f t="shared" si="4"/>
        <v>0</v>
      </c>
      <c r="T30" s="183">
        <f t="shared" si="4"/>
        <v>0</v>
      </c>
      <c r="U30" s="183">
        <f t="shared" si="4"/>
        <v>0</v>
      </c>
      <c r="V30" s="183">
        <f t="shared" si="4"/>
        <v>0</v>
      </c>
    </row>
    <row r="31" spans="1:22" x14ac:dyDescent="0.25">
      <c r="A31" s="196" t="s">
        <v>42</v>
      </c>
      <c r="B31" s="197"/>
      <c r="C31" s="59">
        <v>274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184"/>
      <c r="T31" s="185"/>
      <c r="U31" s="186"/>
      <c r="V31" s="185"/>
    </row>
    <row r="32" spans="1:22" x14ac:dyDescent="0.25">
      <c r="A32" s="68" t="s">
        <v>47</v>
      </c>
      <c r="B32" s="69" t="s">
        <v>49</v>
      </c>
      <c r="C32" s="70">
        <f>C31+1</f>
        <v>275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100</v>
      </c>
      <c r="P32" s="23"/>
      <c r="Q32" s="27"/>
      <c r="R32" s="26"/>
      <c r="S32" s="173"/>
      <c r="T32" s="174"/>
      <c r="U32" s="175"/>
      <c r="V32" s="174"/>
    </row>
    <row r="33" spans="1:22" x14ac:dyDescent="0.25">
      <c r="A33" s="68" t="s">
        <v>47</v>
      </c>
      <c r="B33" s="69" t="s">
        <v>48</v>
      </c>
      <c r="C33" s="70">
        <f t="shared" ref="C33:C44" si="5">C32+1</f>
        <v>276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50</v>
      </c>
      <c r="S33" s="173"/>
      <c r="T33" s="174"/>
      <c r="U33" s="175"/>
      <c r="V33" s="174"/>
    </row>
    <row r="34" spans="1:22" x14ac:dyDescent="0.25">
      <c r="A34" s="68"/>
      <c r="B34" s="69"/>
      <c r="C34" s="70">
        <f t="shared" si="5"/>
        <v>277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173"/>
      <c r="T34" s="174"/>
      <c r="U34" s="175"/>
      <c r="V34" s="174"/>
    </row>
    <row r="35" spans="1:22" x14ac:dyDescent="0.25">
      <c r="A35" s="85"/>
      <c r="B35" s="118"/>
      <c r="C35" s="70">
        <f t="shared" si="5"/>
        <v>278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173"/>
      <c r="T35" s="174"/>
      <c r="U35" s="175"/>
      <c r="V35" s="174"/>
    </row>
    <row r="36" spans="1:22" x14ac:dyDescent="0.25">
      <c r="A36" s="69"/>
      <c r="B36" s="69"/>
      <c r="C36" s="70">
        <f t="shared" si="5"/>
        <v>279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173"/>
      <c r="T36" s="174"/>
      <c r="U36" s="175"/>
      <c r="V36" s="174"/>
    </row>
    <row r="37" spans="1:22" x14ac:dyDescent="0.25">
      <c r="A37" s="68"/>
      <c r="B37" s="69"/>
      <c r="C37" s="70">
        <f t="shared" si="5"/>
        <v>280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173"/>
      <c r="T37" s="174"/>
      <c r="U37" s="175"/>
      <c r="V37" s="174"/>
    </row>
    <row r="38" spans="1:22" x14ac:dyDescent="0.25">
      <c r="A38" s="18"/>
      <c r="B38" s="19"/>
      <c r="C38" s="70">
        <f t="shared" si="5"/>
        <v>281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173"/>
      <c r="T38" s="174"/>
      <c r="U38" s="175"/>
      <c r="V38" s="174"/>
    </row>
    <row r="39" spans="1:22" x14ac:dyDescent="0.25">
      <c r="A39" s="18"/>
      <c r="B39" s="19"/>
      <c r="C39" s="70">
        <f t="shared" si="5"/>
        <v>282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173"/>
      <c r="T39" s="174"/>
      <c r="U39" s="175"/>
      <c r="V39" s="174"/>
    </row>
    <row r="40" spans="1:22" x14ac:dyDescent="0.25">
      <c r="A40" s="18"/>
      <c r="B40" s="19"/>
      <c r="C40" s="70">
        <f t="shared" si="5"/>
        <v>283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173"/>
      <c r="T40" s="174"/>
      <c r="U40" s="175"/>
      <c r="V40" s="174"/>
    </row>
    <row r="41" spans="1:22" x14ac:dyDescent="0.25">
      <c r="A41" s="18"/>
      <c r="B41" s="19"/>
      <c r="C41" s="70">
        <f t="shared" si="5"/>
        <v>284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173"/>
      <c r="T41" s="174"/>
      <c r="U41" s="175"/>
      <c r="V41" s="174"/>
    </row>
    <row r="42" spans="1:22" x14ac:dyDescent="0.25">
      <c r="A42" s="18"/>
      <c r="B42" s="19"/>
      <c r="C42" s="70">
        <f t="shared" si="5"/>
        <v>285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173"/>
      <c r="T42" s="174"/>
      <c r="U42" s="175"/>
      <c r="V42" s="174"/>
    </row>
    <row r="43" spans="1:22" x14ac:dyDescent="0.25">
      <c r="A43" s="68" t="s">
        <v>47</v>
      </c>
      <c r="B43" s="69" t="s">
        <v>49</v>
      </c>
      <c r="C43" s="70">
        <f t="shared" si="5"/>
        <v>286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173"/>
      <c r="T43" s="174"/>
      <c r="U43" s="175"/>
      <c r="V43" s="174"/>
    </row>
    <row r="44" spans="1:22" x14ac:dyDescent="0.25">
      <c r="A44" s="68" t="s">
        <v>47</v>
      </c>
      <c r="B44" s="69" t="s">
        <v>48</v>
      </c>
      <c r="C44" s="70">
        <f t="shared" si="5"/>
        <v>287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173"/>
      <c r="T44" s="174"/>
      <c r="U44" s="175"/>
      <c r="V44" s="174"/>
    </row>
    <row r="45" spans="1:22" x14ac:dyDescent="0.25">
      <c r="A45" s="71"/>
      <c r="B45" s="72"/>
      <c r="C45" s="70"/>
      <c r="D45" s="73">
        <f>SUM(D31:D44)</f>
        <v>0</v>
      </c>
      <c r="E45" s="73">
        <f t="shared" ref="E45:V45" si="6">SUM(E31:E44)</f>
        <v>0</v>
      </c>
      <c r="F45" s="74">
        <f t="shared" si="6"/>
        <v>0</v>
      </c>
      <c r="G45" s="74">
        <f t="shared" si="6"/>
        <v>0</v>
      </c>
      <c r="H45" s="74">
        <f t="shared" si="6"/>
        <v>0</v>
      </c>
      <c r="I45" s="74">
        <f t="shared" si="6"/>
        <v>0</v>
      </c>
      <c r="J45" s="74">
        <f t="shared" si="6"/>
        <v>0</v>
      </c>
      <c r="K45" s="74">
        <f t="shared" si="6"/>
        <v>0</v>
      </c>
      <c r="L45" s="75">
        <f t="shared" si="6"/>
        <v>0</v>
      </c>
      <c r="M45" s="76">
        <f>SUM(M32:M44)</f>
        <v>0</v>
      </c>
      <c r="N45" s="74">
        <f t="shared" si="6"/>
        <v>0</v>
      </c>
      <c r="O45" s="73">
        <f t="shared" si="6"/>
        <v>100</v>
      </c>
      <c r="P45" s="74">
        <f t="shared" si="6"/>
        <v>0</v>
      </c>
      <c r="Q45" s="74">
        <f t="shared" si="6"/>
        <v>0</v>
      </c>
      <c r="R45" s="73">
        <f t="shared" si="6"/>
        <v>50</v>
      </c>
      <c r="S45" s="187">
        <f t="shared" si="6"/>
        <v>0</v>
      </c>
      <c r="T45" s="187">
        <f t="shared" si="6"/>
        <v>0</v>
      </c>
      <c r="U45" s="187">
        <f t="shared" si="6"/>
        <v>0</v>
      </c>
      <c r="V45" s="187">
        <f t="shared" si="6"/>
        <v>0</v>
      </c>
    </row>
    <row r="46" spans="1:22" ht="15.75" thickBot="1" x14ac:dyDescent="0.3">
      <c r="A46" s="77" t="s">
        <v>50</v>
      </c>
      <c r="B46" s="78">
        <f>D46+E46+F46*5+G46*3.5+O46+R46</f>
        <v>25544.11</v>
      </c>
      <c r="C46" s="79" t="s">
        <v>51</v>
      </c>
      <c r="D46" s="80">
        <f>D18+D30-D45</f>
        <v>6032</v>
      </c>
      <c r="E46" s="80">
        <f t="shared" ref="E46:V46" si="7">E18+E30-E45</f>
        <v>6077</v>
      </c>
      <c r="F46" s="81">
        <f t="shared" si="7"/>
        <v>336.82200000000006</v>
      </c>
      <c r="G46" s="81">
        <f t="shared" si="7"/>
        <v>0</v>
      </c>
      <c r="H46" s="81">
        <f t="shared" si="7"/>
        <v>31453.939999999915</v>
      </c>
      <c r="I46" s="81">
        <f t="shared" si="7"/>
        <v>37978.614999999998</v>
      </c>
      <c r="J46" s="81">
        <f t="shared" si="7"/>
        <v>771.06999999999721</v>
      </c>
      <c r="K46" s="81">
        <f t="shared" si="7"/>
        <v>1</v>
      </c>
      <c r="L46" s="82">
        <f t="shared" si="7"/>
        <v>4.5000000000145519</v>
      </c>
      <c r="M46" s="12">
        <f>M18+M30-M45</f>
        <v>69917</v>
      </c>
      <c r="N46" s="81">
        <f t="shared" si="7"/>
        <v>0</v>
      </c>
      <c r="O46" s="80">
        <f t="shared" si="7"/>
        <v>9242</v>
      </c>
      <c r="P46" s="81">
        <f t="shared" si="7"/>
        <v>60.189999999805877</v>
      </c>
      <c r="Q46" s="81">
        <f t="shared" si="7"/>
        <v>0</v>
      </c>
      <c r="R46" s="80">
        <f t="shared" si="7"/>
        <v>2509</v>
      </c>
      <c r="S46" s="188">
        <f t="shared" si="7"/>
        <v>33.930000000007567</v>
      </c>
      <c r="T46" s="188">
        <f t="shared" si="7"/>
        <v>0</v>
      </c>
      <c r="U46" s="188">
        <f t="shared" si="7"/>
        <v>350000</v>
      </c>
      <c r="V46" s="188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74B8-D709-426F-B672-20754E350AD9}">
  <dimension ref="A1:V51"/>
  <sheetViews>
    <sheetView rightToLeft="1" workbookViewId="0">
      <selection activeCell="C17" sqref="C1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12</v>
      </c>
      <c r="B1" s="2">
        <f>'[1]1'!B1</f>
        <v>3</v>
      </c>
      <c r="C1" s="3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28" t="s">
        <v>1</v>
      </c>
      <c r="P1" s="229"/>
      <c r="Q1" s="230"/>
      <c r="R1" s="228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2" t="s">
        <v>6</v>
      </c>
      <c r="I2" s="202"/>
      <c r="J2" s="202"/>
      <c r="K2" s="202"/>
      <c r="L2" s="191"/>
      <c r="M2" s="130"/>
      <c r="N2" s="13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231</v>
      </c>
      <c r="D4" s="16">
        <f>'[1]11'!D46</f>
        <v>6032</v>
      </c>
      <c r="E4" s="16">
        <f>'[1]11'!E46</f>
        <v>6077</v>
      </c>
      <c r="F4" s="89">
        <f>'[1]11'!F46</f>
        <v>336.82200000000006</v>
      </c>
      <c r="G4" s="89">
        <f>'[1]11'!G46</f>
        <v>0</v>
      </c>
      <c r="H4" s="89">
        <f>'[1]11'!H46</f>
        <v>31453.939999999915</v>
      </c>
      <c r="I4" s="89">
        <f>'[1]11'!I46</f>
        <v>37978.614999999998</v>
      </c>
      <c r="J4" s="89">
        <f>'[1]11'!J46</f>
        <v>771.06999999999721</v>
      </c>
      <c r="K4" s="89">
        <f>'[1]11'!K46</f>
        <v>1</v>
      </c>
      <c r="L4" s="9">
        <f>'[1]11'!L46</f>
        <v>4.5000000000145519</v>
      </c>
      <c r="M4" s="12">
        <f>'[1]11'!M46</f>
        <v>69917</v>
      </c>
      <c r="N4" s="89">
        <f>'[1]11'!N46</f>
        <v>0</v>
      </c>
      <c r="O4" s="16">
        <f>'[1]11'!O46</f>
        <v>9242</v>
      </c>
      <c r="P4" s="89">
        <f>'[1]11'!P46</f>
        <v>60.189999999805877</v>
      </c>
      <c r="Q4" s="89">
        <f>'[1]11'!Q46</f>
        <v>0</v>
      </c>
      <c r="R4" s="16">
        <f>'[1]11'!R46</f>
        <v>2509</v>
      </c>
      <c r="S4" s="89">
        <f>'[1]11'!S46</f>
        <v>33.930000000007567</v>
      </c>
      <c r="T4" s="89">
        <f>'[1]11'!T46</f>
        <v>0</v>
      </c>
      <c r="U4" s="89">
        <f>'[1]11'!U46</f>
        <v>350000</v>
      </c>
      <c r="V4" s="89">
        <f>'[1]11'!V46</f>
        <v>14738.360000000022</v>
      </c>
    </row>
    <row r="5" spans="1:22" x14ac:dyDescent="0.25">
      <c r="A5" s="18" t="s">
        <v>149</v>
      </c>
      <c r="B5" s="19" t="s">
        <v>147</v>
      </c>
      <c r="C5" s="6">
        <f>C4+1</f>
        <v>232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7" si="0">C5+1</f>
        <v>233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5612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234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938</v>
      </c>
      <c r="S7" s="23"/>
      <c r="T7" s="27"/>
      <c r="U7" s="28"/>
      <c r="V7" s="27"/>
    </row>
    <row r="8" spans="1:22" x14ac:dyDescent="0.25">
      <c r="A8" s="18" t="s">
        <v>150</v>
      </c>
      <c r="B8" s="19" t="s">
        <v>147</v>
      </c>
      <c r="C8" s="6">
        <f t="shared" si="0"/>
        <v>235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100</v>
      </c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236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237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238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239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242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243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244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192"/>
      <c r="B18" s="193"/>
      <c r="C18" s="6"/>
      <c r="D18" s="38">
        <f>SUM(D4:D17)</f>
        <v>6032</v>
      </c>
      <c r="E18" s="39">
        <f t="shared" ref="E18:O18" si="1">SUM(E4:E17)</f>
        <v>6077</v>
      </c>
      <c r="F18" s="40">
        <f t="shared" si="1"/>
        <v>336.82200000000006</v>
      </c>
      <c r="G18" s="40">
        <f t="shared" si="1"/>
        <v>0</v>
      </c>
      <c r="H18" s="40">
        <f t="shared" si="1"/>
        <v>31453.939999999915</v>
      </c>
      <c r="I18" s="40">
        <f t="shared" si="1"/>
        <v>37978.614999999998</v>
      </c>
      <c r="J18" s="40">
        <f t="shared" si="1"/>
        <v>771.06999999999721</v>
      </c>
      <c r="K18" s="40">
        <f t="shared" si="1"/>
        <v>1</v>
      </c>
      <c r="L18" s="41">
        <f t="shared" si="1"/>
        <v>4.5000000000145519</v>
      </c>
      <c r="M18" s="42">
        <f>SUM(M4:M17)</f>
        <v>69917</v>
      </c>
      <c r="N18" s="43">
        <f t="shared" si="1"/>
        <v>0</v>
      </c>
      <c r="O18" s="39">
        <f t="shared" si="1"/>
        <v>14854</v>
      </c>
      <c r="P18" s="40">
        <f>SUM(P4:P17)</f>
        <v>60.189999999805877</v>
      </c>
      <c r="Q18" s="40">
        <f t="shared" ref="Q18:V18" si="2">SUM(Q4:Q17)</f>
        <v>0</v>
      </c>
      <c r="R18" s="39">
        <f t="shared" si="2"/>
        <v>3647</v>
      </c>
      <c r="S18" s="40">
        <f t="shared" si="2"/>
        <v>33.930000000007567</v>
      </c>
      <c r="T18" s="40">
        <f t="shared" si="2"/>
        <v>0</v>
      </c>
      <c r="U18" s="40">
        <f t="shared" si="2"/>
        <v>350000</v>
      </c>
      <c r="V18" s="40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94"/>
      <c r="B30" s="195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56">
        <f t="shared" si="4"/>
        <v>0</v>
      </c>
      <c r="T30" s="56">
        <f t="shared" si="4"/>
        <v>0</v>
      </c>
      <c r="U30" s="56">
        <f t="shared" si="4"/>
        <v>0</v>
      </c>
      <c r="V30" s="56">
        <f t="shared" si="4"/>
        <v>0</v>
      </c>
    </row>
    <row r="31" spans="1:22" x14ac:dyDescent="0.25">
      <c r="A31" s="196" t="s">
        <v>42</v>
      </c>
      <c r="B31" s="197"/>
      <c r="C31" s="59">
        <v>276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47</v>
      </c>
      <c r="B32" s="69" t="s">
        <v>48</v>
      </c>
      <c r="C32" s="70">
        <f>C31+1</f>
        <v>277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70</v>
      </c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47</v>
      </c>
      <c r="B33" s="69" t="s">
        <v>49</v>
      </c>
      <c r="C33" s="70">
        <f t="shared" ref="C33:C49" si="5">C32+1</f>
        <v>278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30</v>
      </c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279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280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281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69"/>
      <c r="C37" s="70">
        <f t="shared" si="5"/>
        <v>282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5"/>
        <v>283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284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285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5"/>
        <v>286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5"/>
        <v>287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288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289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290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291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292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293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5"/>
        <v>294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71"/>
      <c r="B50" s="72"/>
      <c r="C50" s="70"/>
      <c r="D50" s="73">
        <f>SUM(D31:D49)</f>
        <v>0</v>
      </c>
      <c r="E50" s="73">
        <f t="shared" ref="E50:V50" si="6">SUM(E31:E49)</f>
        <v>0</v>
      </c>
      <c r="F50" s="74">
        <f t="shared" si="6"/>
        <v>0</v>
      </c>
      <c r="G50" s="74">
        <f t="shared" si="6"/>
        <v>0</v>
      </c>
      <c r="H50" s="74">
        <f t="shared" si="6"/>
        <v>0</v>
      </c>
      <c r="I50" s="74">
        <f t="shared" si="6"/>
        <v>0</v>
      </c>
      <c r="J50" s="74">
        <f t="shared" si="6"/>
        <v>0</v>
      </c>
      <c r="K50" s="74">
        <f t="shared" si="6"/>
        <v>0</v>
      </c>
      <c r="L50" s="75">
        <f t="shared" si="6"/>
        <v>0</v>
      </c>
      <c r="M50" s="76">
        <f>SUM(M32:M49)</f>
        <v>0</v>
      </c>
      <c r="N50" s="74">
        <f t="shared" si="6"/>
        <v>0</v>
      </c>
      <c r="O50" s="73">
        <f t="shared" si="6"/>
        <v>70</v>
      </c>
      <c r="P50" s="74">
        <f t="shared" si="6"/>
        <v>0</v>
      </c>
      <c r="Q50" s="74">
        <f t="shared" si="6"/>
        <v>0</v>
      </c>
      <c r="R50" s="73">
        <f t="shared" si="6"/>
        <v>30</v>
      </c>
      <c r="S50" s="74">
        <f t="shared" si="6"/>
        <v>0</v>
      </c>
      <c r="T50" s="74">
        <f t="shared" si="6"/>
        <v>0</v>
      </c>
      <c r="U50" s="74">
        <f t="shared" si="6"/>
        <v>0</v>
      </c>
      <c r="V50" s="74">
        <f t="shared" si="6"/>
        <v>0</v>
      </c>
    </row>
    <row r="51" spans="1:22" ht="15.75" thickBot="1" x14ac:dyDescent="0.3">
      <c r="A51" s="77" t="s">
        <v>50</v>
      </c>
      <c r="B51" s="78">
        <f>D51+E51+F51*5+G51*3.5+O51+R51</f>
        <v>32194.11</v>
      </c>
      <c r="C51" s="79" t="s">
        <v>51</v>
      </c>
      <c r="D51" s="80">
        <f>D18+D30-D50</f>
        <v>6032</v>
      </c>
      <c r="E51" s="80">
        <f t="shared" ref="E51:V51" si="7">E18+E30-E50</f>
        <v>6077</v>
      </c>
      <c r="F51" s="81">
        <f t="shared" si="7"/>
        <v>336.82200000000006</v>
      </c>
      <c r="G51" s="81">
        <f t="shared" si="7"/>
        <v>0</v>
      </c>
      <c r="H51" s="81">
        <f t="shared" si="7"/>
        <v>31453.939999999915</v>
      </c>
      <c r="I51" s="81">
        <f t="shared" si="7"/>
        <v>37978.614999999998</v>
      </c>
      <c r="J51" s="81">
        <f t="shared" si="7"/>
        <v>771.06999999999721</v>
      </c>
      <c r="K51" s="81">
        <f t="shared" si="7"/>
        <v>1</v>
      </c>
      <c r="L51" s="82">
        <f t="shared" si="7"/>
        <v>4.5000000000145519</v>
      </c>
      <c r="M51" s="12">
        <f>M18+M30-M50</f>
        <v>69917</v>
      </c>
      <c r="N51" s="81">
        <f t="shared" si="7"/>
        <v>0</v>
      </c>
      <c r="O51" s="80">
        <f t="shared" si="7"/>
        <v>14784</v>
      </c>
      <c r="P51" s="81">
        <f t="shared" si="7"/>
        <v>60.189999999805877</v>
      </c>
      <c r="Q51" s="81">
        <f t="shared" si="7"/>
        <v>0</v>
      </c>
      <c r="R51" s="80">
        <f t="shared" si="7"/>
        <v>3617</v>
      </c>
      <c r="S51" s="81">
        <f t="shared" si="7"/>
        <v>33.930000000007567</v>
      </c>
      <c r="T51" s="81">
        <f t="shared" si="7"/>
        <v>0</v>
      </c>
      <c r="U51" s="81">
        <f t="shared" si="7"/>
        <v>350000</v>
      </c>
      <c r="V51" s="81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3244B-653A-4A5C-B146-2180F5F898B5}">
  <dimension ref="A1"/>
  <sheetViews>
    <sheetView rightToLeft="1" workbookViewId="0">
      <selection activeCell="F29" sqref="F29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B1429-8207-4F31-9D23-C40C6CBDEFD2}">
  <dimension ref="A1:V56"/>
  <sheetViews>
    <sheetView rightToLeft="1" tabSelected="1" workbookViewId="0">
      <selection activeCell="B12" sqref="B12"/>
    </sheetView>
  </sheetViews>
  <sheetFormatPr defaultRowHeight="15" x14ac:dyDescent="0.25"/>
  <cols>
    <col min="1" max="1" width="28.140625" bestFit="1" customWidth="1"/>
    <col min="2" max="2" width="38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14</v>
      </c>
      <c r="B1" s="2">
        <f>'[1]1'!B1</f>
        <v>3</v>
      </c>
      <c r="C1" s="3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01" t="s">
        <v>1</v>
      </c>
      <c r="P1" s="199"/>
      <c r="Q1" s="200"/>
      <c r="R1" s="201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2"/>
      <c r="F2" s="202"/>
      <c r="G2" s="202"/>
      <c r="H2" s="202" t="s">
        <v>6</v>
      </c>
      <c r="I2" s="202"/>
      <c r="J2" s="202"/>
      <c r="K2" s="202"/>
      <c r="L2" s="191"/>
      <c r="M2" s="130"/>
      <c r="N2" s="130"/>
      <c r="O2" s="11" t="s">
        <v>5</v>
      </c>
      <c r="P2" s="202" t="s">
        <v>6</v>
      </c>
      <c r="Q2" s="191"/>
      <c r="R2" s="11" t="s">
        <v>5</v>
      </c>
      <c r="S2" s="202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151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235</v>
      </c>
      <c r="D4" s="16">
        <f>'[1]13'!D55</f>
        <v>6032</v>
      </c>
      <c r="E4" s="16">
        <f>'[1]13'!E55</f>
        <v>6077</v>
      </c>
      <c r="F4" s="89">
        <f>'[1]13'!F55</f>
        <v>336.82200000000006</v>
      </c>
      <c r="G4" s="89">
        <f>'[1]13'!G55</f>
        <v>0</v>
      </c>
      <c r="H4" s="89">
        <f>'[1]13'!H55</f>
        <v>31453.939999999915</v>
      </c>
      <c r="I4" s="89">
        <f>'[1]13'!I55</f>
        <v>37978.614999999998</v>
      </c>
      <c r="J4" s="89">
        <f>'[1]13'!J55</f>
        <v>771.06999999999721</v>
      </c>
      <c r="K4" s="89">
        <f>'[1]13'!K55</f>
        <v>1</v>
      </c>
      <c r="L4" s="9">
        <f>'[1]13'!L55</f>
        <v>4.5000000000145519</v>
      </c>
      <c r="M4" s="12">
        <f>'[1]13'!M55</f>
        <v>69917</v>
      </c>
      <c r="N4" s="89">
        <f>'[1]13'!N55</f>
        <v>0</v>
      </c>
      <c r="O4" s="16">
        <f>'[1]13'!O55</f>
        <v>14784</v>
      </c>
      <c r="P4" s="89">
        <f>'[1]13'!P55</f>
        <v>60.189999999805877</v>
      </c>
      <c r="Q4" s="89">
        <f>'[1]13'!Q55</f>
        <v>0</v>
      </c>
      <c r="R4" s="16">
        <f>'[1]13'!R55</f>
        <v>3617</v>
      </c>
      <c r="S4" s="89">
        <f>'[1]13'!S55</f>
        <v>33.930000000007567</v>
      </c>
      <c r="T4" s="89">
        <f>'[1]13'!T55</f>
        <v>0</v>
      </c>
      <c r="U4" s="89">
        <f>'[1]13'!U55</f>
        <v>350000</v>
      </c>
      <c r="V4" s="89">
        <f>'[1]13'!V55</f>
        <v>14738.360000000022</v>
      </c>
    </row>
    <row r="5" spans="1:22" x14ac:dyDescent="0.25">
      <c r="A5" s="18" t="s">
        <v>152</v>
      </c>
      <c r="B5" s="19" t="s">
        <v>153</v>
      </c>
      <c r="C5" s="6">
        <f>C4+1</f>
        <v>236</v>
      </c>
      <c r="D5" s="20"/>
      <c r="E5" s="21">
        <v>100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154</v>
      </c>
      <c r="B6" s="19" t="s">
        <v>55</v>
      </c>
      <c r="C6" s="6">
        <f t="shared" ref="C6:C20" si="0">C5+1</f>
        <v>237</v>
      </c>
      <c r="D6" s="20"/>
      <c r="E6" s="21"/>
      <c r="F6" s="22">
        <v>762.12</v>
      </c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238</v>
      </c>
      <c r="D7" s="20"/>
      <c r="E7" s="20"/>
      <c r="F7" s="22"/>
      <c r="G7" s="22"/>
      <c r="H7" s="23"/>
      <c r="I7" s="23"/>
      <c r="J7" s="23"/>
      <c r="K7" s="23"/>
      <c r="L7" s="24"/>
      <c r="M7" s="23"/>
      <c r="N7" s="25"/>
      <c r="O7" s="26">
        <v>2970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239</v>
      </c>
      <c r="D8" s="20"/>
      <c r="E8" s="20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730</v>
      </c>
      <c r="S8" s="23"/>
      <c r="T8" s="27"/>
      <c r="U8" s="28"/>
      <c r="V8" s="27"/>
    </row>
    <row r="9" spans="1:22" x14ac:dyDescent="0.25">
      <c r="A9" s="18" t="s">
        <v>155</v>
      </c>
      <c r="B9" s="19" t="s">
        <v>156</v>
      </c>
      <c r="C9" s="6">
        <f t="shared" si="0"/>
        <v>240</v>
      </c>
      <c r="D9" s="20"/>
      <c r="E9" s="20">
        <v>300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241</v>
      </c>
      <c r="D10" s="20"/>
      <c r="E10" s="20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242</v>
      </c>
      <c r="D11" s="20"/>
      <c r="E11" s="20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243</v>
      </c>
      <c r="D12" s="20"/>
      <c r="E12" s="20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244</v>
      </c>
      <c r="D13" s="20"/>
      <c r="E13" s="20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245</v>
      </c>
      <c r="D14" s="20"/>
      <c r="E14" s="20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246</v>
      </c>
      <c r="D15" s="20"/>
      <c r="E15" s="20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247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248</v>
      </c>
      <c r="D17" s="20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249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 t="s">
        <v>32</v>
      </c>
      <c r="C19" s="6">
        <f t="shared" si="0"/>
        <v>250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ht="15.75" thickBot="1" x14ac:dyDescent="0.3">
      <c r="A20" s="18"/>
      <c r="B20" s="19" t="s">
        <v>34</v>
      </c>
      <c r="C20" s="6">
        <f t="shared" si="0"/>
        <v>251</v>
      </c>
      <c r="D20" s="29"/>
      <c r="E20" s="30"/>
      <c r="F20" s="31"/>
      <c r="G20" s="31"/>
      <c r="H20" s="32"/>
      <c r="I20" s="32"/>
      <c r="J20" s="32"/>
      <c r="K20" s="32"/>
      <c r="L20" s="33"/>
      <c r="M20" s="32"/>
      <c r="N20" s="34"/>
      <c r="O20" s="35"/>
      <c r="P20" s="32"/>
      <c r="Q20" s="36"/>
      <c r="R20" s="35"/>
      <c r="S20" s="32"/>
      <c r="T20" s="36"/>
      <c r="U20" s="37"/>
      <c r="V20" s="36"/>
    </row>
    <row r="21" spans="1:22" ht="15.75" thickBot="1" x14ac:dyDescent="0.3">
      <c r="A21" s="192"/>
      <c r="B21" s="193"/>
      <c r="C21" s="6"/>
      <c r="D21" s="38">
        <f>SUM(D4:D20)</f>
        <v>6032</v>
      </c>
      <c r="E21" s="39">
        <f t="shared" ref="E21:O21" si="1">SUM(E4:E20)</f>
        <v>6477</v>
      </c>
      <c r="F21" s="40">
        <f t="shared" si="1"/>
        <v>1098.942</v>
      </c>
      <c r="G21" s="40">
        <f t="shared" si="1"/>
        <v>0</v>
      </c>
      <c r="H21" s="40">
        <f t="shared" si="1"/>
        <v>31453.939999999915</v>
      </c>
      <c r="I21" s="40">
        <f t="shared" si="1"/>
        <v>37978.614999999998</v>
      </c>
      <c r="J21" s="40">
        <f t="shared" si="1"/>
        <v>771.06999999999721</v>
      </c>
      <c r="K21" s="40">
        <f t="shared" si="1"/>
        <v>1</v>
      </c>
      <c r="L21" s="41">
        <f t="shared" si="1"/>
        <v>4.5000000000145519</v>
      </c>
      <c r="M21" s="42">
        <f>SUM(M4:M20)</f>
        <v>69917</v>
      </c>
      <c r="N21" s="43">
        <f t="shared" si="1"/>
        <v>0</v>
      </c>
      <c r="O21" s="39">
        <f t="shared" si="1"/>
        <v>17754</v>
      </c>
      <c r="P21" s="40">
        <f>SUM(P4:P20)</f>
        <v>60.189999999805877</v>
      </c>
      <c r="Q21" s="40">
        <f t="shared" ref="Q21:V21" si="2">SUM(Q4:Q20)</f>
        <v>0</v>
      </c>
      <c r="R21" s="39">
        <f t="shared" si="2"/>
        <v>4347</v>
      </c>
      <c r="S21" s="40">
        <f t="shared" si="2"/>
        <v>33.930000000007567</v>
      </c>
      <c r="T21" s="40">
        <f t="shared" si="2"/>
        <v>0</v>
      </c>
      <c r="U21" s="40">
        <f t="shared" si="2"/>
        <v>350000</v>
      </c>
      <c r="V21" s="40">
        <f t="shared" si="2"/>
        <v>14738.360000000022</v>
      </c>
    </row>
    <row r="22" spans="1:22" x14ac:dyDescent="0.25">
      <c r="A22" s="44" t="s">
        <v>35</v>
      </c>
      <c r="B22" s="44" t="s">
        <v>36</v>
      </c>
      <c r="C22" s="45">
        <v>108</v>
      </c>
      <c r="D22" s="46"/>
      <c r="E22" s="47"/>
      <c r="F22" s="48"/>
      <c r="G22" s="48"/>
      <c r="H22" s="48"/>
      <c r="I22" s="48"/>
      <c r="J22" s="48"/>
      <c r="K22" s="48"/>
      <c r="L22" s="49"/>
      <c r="M22" s="48"/>
      <c r="N22" s="50"/>
      <c r="O22" s="51"/>
      <c r="P22" s="48"/>
      <c r="Q22" s="52"/>
      <c r="R22" s="51"/>
      <c r="S22" s="48"/>
      <c r="T22" s="52"/>
      <c r="U22" s="53"/>
      <c r="V22" s="52"/>
    </row>
    <row r="23" spans="1:22" x14ac:dyDescent="0.25">
      <c r="A23" s="18"/>
      <c r="B23" s="19"/>
      <c r="C23" s="45">
        <f>C22+1</f>
        <v>109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ref="C24:C32" si="3">C23+1</f>
        <v>110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41</v>
      </c>
      <c r="B25" s="19" t="s">
        <v>56</v>
      </c>
      <c r="C25" s="45">
        <f t="shared" si="3"/>
        <v>111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124</v>
      </c>
      <c r="B26" s="19" t="s">
        <v>125</v>
      </c>
      <c r="C26" s="45">
        <f t="shared" si="3"/>
        <v>112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 t="s">
        <v>157</v>
      </c>
      <c r="C27" s="45">
        <f t="shared" si="3"/>
        <v>113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128</v>
      </c>
      <c r="B28" s="19" t="s">
        <v>41</v>
      </c>
      <c r="C28" s="45">
        <f t="shared" si="3"/>
        <v>114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x14ac:dyDescent="0.25">
      <c r="A29" s="18" t="s">
        <v>41</v>
      </c>
      <c r="B29" s="19" t="s">
        <v>10</v>
      </c>
      <c r="C29" s="45">
        <f t="shared" si="3"/>
        <v>115</v>
      </c>
      <c r="D29" s="20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18"/>
      <c r="B30" s="19"/>
      <c r="C30" s="45">
        <f t="shared" si="3"/>
        <v>116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18"/>
      <c r="B31" s="19"/>
      <c r="C31" s="45">
        <f t="shared" si="3"/>
        <v>117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100"/>
      <c r="B32" s="101"/>
      <c r="C32" s="45">
        <f t="shared" si="3"/>
        <v>118</v>
      </c>
      <c r="D32" s="29"/>
      <c r="E32" s="30"/>
      <c r="F32" s="31"/>
      <c r="G32" s="31"/>
      <c r="H32" s="32"/>
      <c r="I32" s="32"/>
      <c r="J32" s="32"/>
      <c r="K32" s="32"/>
      <c r="L32" s="33"/>
      <c r="M32" s="32"/>
      <c r="N32" s="34"/>
      <c r="O32" s="35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94"/>
      <c r="B33" s="195"/>
      <c r="C33" s="54"/>
      <c r="D33" s="55">
        <f>SUM(D22:D32)</f>
        <v>0</v>
      </c>
      <c r="E33" s="55">
        <f t="shared" ref="E33:V33" si="4">SUM(E22:E32)</f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57">
        <f t="shared" si="4"/>
        <v>0</v>
      </c>
      <c r="N33" s="5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96" t="s">
        <v>42</v>
      </c>
      <c r="B34" s="197"/>
      <c r="C34" s="59">
        <v>278</v>
      </c>
      <c r="D34" s="60"/>
      <c r="E34" s="61"/>
      <c r="F34" s="62"/>
      <c r="G34" s="62"/>
      <c r="H34" s="62"/>
      <c r="I34" s="62"/>
      <c r="J34" s="62"/>
      <c r="K34" s="62"/>
      <c r="L34" s="63"/>
      <c r="M34" s="62"/>
      <c r="N34" s="64"/>
      <c r="O34" s="65"/>
      <c r="P34" s="62"/>
      <c r="Q34" s="66"/>
      <c r="R34" s="65"/>
      <c r="S34" s="62"/>
      <c r="T34" s="66"/>
      <c r="U34" s="67"/>
      <c r="V34" s="66"/>
    </row>
    <row r="35" spans="1:22" x14ac:dyDescent="0.25">
      <c r="A35" s="68" t="s">
        <v>52</v>
      </c>
      <c r="B35" s="69" t="s">
        <v>158</v>
      </c>
      <c r="C35" s="70">
        <f>C34+1</f>
        <v>279</v>
      </c>
      <c r="D35" s="20">
        <v>560</v>
      </c>
      <c r="E35" s="21"/>
      <c r="F35" s="22"/>
      <c r="G35" s="22"/>
      <c r="H35" s="23"/>
      <c r="I35" s="23" t="s">
        <v>159</v>
      </c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 t="s">
        <v>47</v>
      </c>
      <c r="B36" s="69" t="s">
        <v>48</v>
      </c>
      <c r="C36" s="70">
        <f t="shared" ref="C36:C43" si="5">C35+1</f>
        <v>280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>
        <v>50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68" t="s">
        <v>160</v>
      </c>
      <c r="B37" s="69" t="s">
        <v>161</v>
      </c>
      <c r="C37" s="70">
        <f t="shared" si="5"/>
        <v>281</v>
      </c>
      <c r="D37" s="20"/>
      <c r="E37" s="21"/>
      <c r="F37" s="22"/>
      <c r="G37" s="22"/>
      <c r="H37" s="23">
        <v>278.39999999999998</v>
      </c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 t="s">
        <v>162</v>
      </c>
      <c r="B38" s="69" t="s">
        <v>163</v>
      </c>
      <c r="C38" s="70">
        <f t="shared" si="5"/>
        <v>282</v>
      </c>
      <c r="D38" s="20"/>
      <c r="E38" s="21"/>
      <c r="F38" s="22"/>
      <c r="G38" s="22"/>
      <c r="H38" s="23">
        <v>452.01</v>
      </c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 t="s">
        <v>160</v>
      </c>
      <c r="B39" s="69" t="s">
        <v>164</v>
      </c>
      <c r="C39" s="70">
        <f t="shared" si="5"/>
        <v>283</v>
      </c>
      <c r="D39" s="20"/>
      <c r="E39" s="21"/>
      <c r="F39" s="22"/>
      <c r="G39" s="22"/>
      <c r="H39" s="23"/>
      <c r="I39" s="23"/>
      <c r="J39" s="23">
        <v>158.91999999999999</v>
      </c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284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285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286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287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>C43+1</f>
        <v>288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ref="C45:C54" si="6">C44+1</f>
        <v>289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6"/>
        <v>290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6"/>
        <v>291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6"/>
        <v>292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6"/>
        <v>293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18"/>
      <c r="B50" s="19"/>
      <c r="C50" s="70">
        <f t="shared" si="6"/>
        <v>294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19"/>
      <c r="C51" s="70">
        <f t="shared" si="6"/>
        <v>295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6"/>
        <v>296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6"/>
        <v>297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18"/>
      <c r="B54" s="19"/>
      <c r="C54" s="70">
        <f t="shared" si="6"/>
        <v>298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7">SUM(D34:D54)</f>
        <v>560</v>
      </c>
      <c r="E55" s="73">
        <f t="shared" si="7"/>
        <v>0</v>
      </c>
      <c r="F55" s="74">
        <f t="shared" si="7"/>
        <v>0</v>
      </c>
      <c r="G55" s="74">
        <f t="shared" si="7"/>
        <v>0</v>
      </c>
      <c r="H55" s="74">
        <f t="shared" si="7"/>
        <v>730.41</v>
      </c>
      <c r="I55" s="74">
        <f t="shared" si="7"/>
        <v>0</v>
      </c>
      <c r="J55" s="74">
        <f t="shared" si="7"/>
        <v>158.91999999999999</v>
      </c>
      <c r="K55" s="74">
        <f t="shared" si="7"/>
        <v>0</v>
      </c>
      <c r="L55" s="75">
        <f t="shared" si="7"/>
        <v>0</v>
      </c>
      <c r="M55" s="75">
        <f t="shared" si="7"/>
        <v>0</v>
      </c>
      <c r="N55" s="74">
        <f t="shared" si="7"/>
        <v>0</v>
      </c>
      <c r="O55" s="73">
        <f t="shared" si="7"/>
        <v>50</v>
      </c>
      <c r="P55" s="74">
        <f t="shared" si="7"/>
        <v>0</v>
      </c>
      <c r="Q55" s="74">
        <f t="shared" si="7"/>
        <v>0</v>
      </c>
      <c r="R55" s="73">
        <f t="shared" si="7"/>
        <v>0</v>
      </c>
      <c r="S55" s="74">
        <f t="shared" si="7"/>
        <v>0</v>
      </c>
      <c r="T55" s="74">
        <f t="shared" si="7"/>
        <v>0</v>
      </c>
      <c r="U55" s="74">
        <f t="shared" si="7"/>
        <v>0</v>
      </c>
      <c r="V55" s="74">
        <f t="shared" si="7"/>
        <v>0</v>
      </c>
    </row>
    <row r="56" spans="1:22" ht="15.75" thickBot="1" x14ac:dyDescent="0.3">
      <c r="A56" s="77" t="s">
        <v>50</v>
      </c>
      <c r="B56" s="78">
        <f>D56+E56+F56*5+G56*3.5+O56+R56</f>
        <v>39494.71</v>
      </c>
      <c r="C56" s="79" t="s">
        <v>51</v>
      </c>
      <c r="D56" s="80">
        <f t="shared" ref="D56:V56" si="8">D21+D33-D55</f>
        <v>5472</v>
      </c>
      <c r="E56" s="80">
        <f t="shared" si="8"/>
        <v>6477</v>
      </c>
      <c r="F56" s="81">
        <f t="shared" si="8"/>
        <v>1098.942</v>
      </c>
      <c r="G56" s="81">
        <f t="shared" si="8"/>
        <v>0</v>
      </c>
      <c r="H56" s="81">
        <f t="shared" si="8"/>
        <v>30723.529999999915</v>
      </c>
      <c r="I56" s="81">
        <f t="shared" si="8"/>
        <v>37978.614999999998</v>
      </c>
      <c r="J56" s="81">
        <f t="shared" si="8"/>
        <v>612.14999999999725</v>
      </c>
      <c r="K56" s="81">
        <f t="shared" si="8"/>
        <v>1</v>
      </c>
      <c r="L56" s="82">
        <f t="shared" si="8"/>
        <v>4.5000000000145519</v>
      </c>
      <c r="M56" s="82">
        <f t="shared" si="8"/>
        <v>69917</v>
      </c>
      <c r="N56" s="81">
        <f t="shared" si="8"/>
        <v>0</v>
      </c>
      <c r="O56" s="80">
        <f t="shared" si="8"/>
        <v>17704</v>
      </c>
      <c r="P56" s="81">
        <f t="shared" si="8"/>
        <v>60.189999999805877</v>
      </c>
      <c r="Q56" s="81">
        <f t="shared" si="8"/>
        <v>0</v>
      </c>
      <c r="R56" s="80">
        <f t="shared" si="8"/>
        <v>4347</v>
      </c>
      <c r="S56" s="81">
        <f t="shared" si="8"/>
        <v>33.930000000007567</v>
      </c>
      <c r="T56" s="81">
        <f t="shared" si="8"/>
        <v>0</v>
      </c>
      <c r="U56" s="81">
        <f t="shared" si="8"/>
        <v>350000</v>
      </c>
      <c r="V56" s="81">
        <f t="shared" si="8"/>
        <v>14738.360000000022</v>
      </c>
    </row>
  </sheetData>
  <mergeCells count="12">
    <mergeCell ref="U2:V2"/>
    <mergeCell ref="A21:B21"/>
    <mergeCell ref="A33:B33"/>
    <mergeCell ref="A34:B34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2026-03-15T07:40:22Z</dcterms:modified>
</cp:coreProperties>
</file>