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80B3C1-D4A5-4E5F-A0A8-83BB13C715C9}" xr6:coauthVersionLast="47" xr6:coauthVersionMax="47" xr10:uidLastSave="{00000000-0000-0000-0000-000000000000}"/>
  <bookViews>
    <workbookView xWindow="-120" yWindow="-120" windowWidth="29040" windowHeight="15720" activeTab="6" xr2:uid="{4E92BCC9-7070-4C13-A35E-6F72E8496F74}"/>
  </bookViews>
  <sheets>
    <sheet name="3" sheetId="1" r:id="rId1"/>
    <sheet name="4" sheetId="2" r:id="rId2"/>
    <sheet name="5" sheetId="3" r:id="rId3"/>
    <sheet name="6" sheetId="4" r:id="rId4"/>
    <sheet name="7" sheetId="5" r:id="rId5"/>
    <sheet name="9" sheetId="6" r:id="rId6"/>
    <sheet name="10" sheetId="7" r:id="rId7"/>
  </sheets>
  <externalReferences>
    <externalReference r:id="rId8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7" l="1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31" i="7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C48" i="7" s="1"/>
  <c r="C49" i="7" s="1"/>
  <c r="C50" i="7" s="1"/>
  <c r="C51" i="7" s="1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19" i="7"/>
  <c r="C20" i="7" s="1"/>
  <c r="C21" i="7" s="1"/>
  <c r="C22" i="7" s="1"/>
  <c r="C23" i="7" s="1"/>
  <c r="C24" i="7" s="1"/>
  <c r="C25" i="7" s="1"/>
  <c r="C26" i="7" s="1"/>
  <c r="C27" i="7" s="1"/>
  <c r="C28" i="7" s="1"/>
  <c r="T17" i="7"/>
  <c r="T53" i="7" s="1"/>
  <c r="S17" i="7"/>
  <c r="S53" i="7" s="1"/>
  <c r="R17" i="7"/>
  <c r="R53" i="7" s="1"/>
  <c r="Q17" i="7"/>
  <c r="Q53" i="7" s="1"/>
  <c r="P17" i="7"/>
  <c r="P53" i="7" s="1"/>
  <c r="G17" i="7"/>
  <c r="D17" i="7"/>
  <c r="D53" i="7" s="1"/>
  <c r="B53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V4" i="7"/>
  <c r="V17" i="7" s="1"/>
  <c r="V53" i="7" s="1"/>
  <c r="U4" i="7"/>
  <c r="U17" i="7" s="1"/>
  <c r="U53" i="7" s="1"/>
  <c r="T4" i="7"/>
  <c r="S4" i="7"/>
  <c r="R4" i="7"/>
  <c r="Q4" i="7"/>
  <c r="P4" i="7"/>
  <c r="O4" i="7"/>
  <c r="O17" i="7" s="1"/>
  <c r="O53" i="7" s="1"/>
  <c r="N4" i="7"/>
  <c r="N17" i="7" s="1"/>
  <c r="N53" i="7" s="1"/>
  <c r="M4" i="7"/>
  <c r="M17" i="7" s="1"/>
  <c r="M53" i="7" s="1"/>
  <c r="L4" i="7"/>
  <c r="L17" i="7" s="1"/>
  <c r="L53" i="7" s="1"/>
  <c r="K4" i="7"/>
  <c r="K17" i="7" s="1"/>
  <c r="K53" i="7" s="1"/>
  <c r="J4" i="7"/>
  <c r="J17" i="7" s="1"/>
  <c r="J53" i="7" s="1"/>
  <c r="I4" i="7"/>
  <c r="I17" i="7" s="1"/>
  <c r="I53" i="7" s="1"/>
  <c r="H4" i="7"/>
  <c r="H17" i="7" s="1"/>
  <c r="H53" i="7" s="1"/>
  <c r="G4" i="7"/>
  <c r="F4" i="7"/>
  <c r="F17" i="7" s="1"/>
  <c r="F53" i="7" s="1"/>
  <c r="E4" i="7"/>
  <c r="E17" i="7" s="1"/>
  <c r="E53" i="7" s="1"/>
  <c r="D4" i="7"/>
  <c r="A2" i="7"/>
  <c r="B1" i="7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42" i="6"/>
  <c r="C43" i="6" s="1"/>
  <c r="C44" i="6" s="1"/>
  <c r="C45" i="6" s="1"/>
  <c r="C46" i="6" s="1"/>
  <c r="C47" i="6" s="1"/>
  <c r="C48" i="6" s="1"/>
  <c r="C49" i="6" s="1"/>
  <c r="C50" i="6" s="1"/>
  <c r="C51" i="6" s="1"/>
  <c r="C52" i="6" s="1"/>
  <c r="C53" i="6" s="1"/>
  <c r="C54" i="6" s="1"/>
  <c r="C55" i="6" s="1"/>
  <c r="C56" i="6" s="1"/>
  <c r="C57" i="6" s="1"/>
  <c r="C58" i="6" s="1"/>
  <c r="C59" i="6" s="1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26" i="6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Q24" i="6"/>
  <c r="Q61" i="6" s="1"/>
  <c r="G24" i="6"/>
  <c r="G61" i="6" s="1"/>
  <c r="E24" i="6"/>
  <c r="E61" i="6" s="1"/>
  <c r="C5" i="6"/>
  <c r="C6" i="6" s="1"/>
  <c r="C7" i="6" s="1"/>
  <c r="C8" i="6" s="1"/>
  <c r="C9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V4" i="6"/>
  <c r="V24" i="6" s="1"/>
  <c r="V61" i="6" s="1"/>
  <c r="U4" i="6"/>
  <c r="U24" i="6" s="1"/>
  <c r="U61" i="6" s="1"/>
  <c r="T4" i="6"/>
  <c r="T24" i="6" s="1"/>
  <c r="T61" i="6" s="1"/>
  <c r="S4" i="6"/>
  <c r="S24" i="6" s="1"/>
  <c r="S61" i="6" s="1"/>
  <c r="R4" i="6"/>
  <c r="R24" i="6" s="1"/>
  <c r="R61" i="6" s="1"/>
  <c r="Q4" i="6"/>
  <c r="P4" i="6"/>
  <c r="P24" i="6" s="1"/>
  <c r="P61" i="6" s="1"/>
  <c r="O4" i="6"/>
  <c r="O24" i="6" s="1"/>
  <c r="O61" i="6" s="1"/>
  <c r="N4" i="6"/>
  <c r="N24" i="6" s="1"/>
  <c r="N61" i="6" s="1"/>
  <c r="M4" i="6"/>
  <c r="M24" i="6" s="1"/>
  <c r="M61" i="6" s="1"/>
  <c r="L4" i="6"/>
  <c r="L24" i="6" s="1"/>
  <c r="L61" i="6" s="1"/>
  <c r="K4" i="6"/>
  <c r="K24" i="6" s="1"/>
  <c r="K61" i="6" s="1"/>
  <c r="J4" i="6"/>
  <c r="J24" i="6" s="1"/>
  <c r="J61" i="6" s="1"/>
  <c r="I4" i="6"/>
  <c r="I24" i="6" s="1"/>
  <c r="I61" i="6" s="1"/>
  <c r="H4" i="6"/>
  <c r="H24" i="6" s="1"/>
  <c r="H61" i="6" s="1"/>
  <c r="G4" i="6"/>
  <c r="F4" i="6"/>
  <c r="F24" i="6" s="1"/>
  <c r="F61" i="6" s="1"/>
  <c r="E4" i="6"/>
  <c r="D4" i="6"/>
  <c r="D24" i="6" s="1"/>
  <c r="D61" i="6" s="1"/>
  <c r="A2" i="6"/>
  <c r="B1" i="6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31" i="5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30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9" i="5"/>
  <c r="C20" i="5" s="1"/>
  <c r="C21" i="5" s="1"/>
  <c r="C22" i="5" s="1"/>
  <c r="C23" i="5" s="1"/>
  <c r="C24" i="5" s="1"/>
  <c r="C25" i="5" s="1"/>
  <c r="C26" i="5" s="1"/>
  <c r="C27" i="5" s="1"/>
  <c r="C18" i="5"/>
  <c r="C5" i="5"/>
  <c r="C6" i="5" s="1"/>
  <c r="C7" i="5" s="1"/>
  <c r="C8" i="5" s="1"/>
  <c r="C9" i="5" s="1"/>
  <c r="C10" i="5" s="1"/>
  <c r="C11" i="5" s="1"/>
  <c r="C12" i="5" s="1"/>
  <c r="C13" i="5" s="1"/>
  <c r="C14" i="5" s="1"/>
  <c r="C15" i="5" s="1"/>
  <c r="V4" i="5"/>
  <c r="V16" i="5" s="1"/>
  <c r="V48" i="5" s="1"/>
  <c r="U4" i="5"/>
  <c r="U16" i="5" s="1"/>
  <c r="U48" i="5" s="1"/>
  <c r="T4" i="5"/>
  <c r="T16" i="5" s="1"/>
  <c r="T48" i="5" s="1"/>
  <c r="S4" i="5"/>
  <c r="S16" i="5" s="1"/>
  <c r="S48" i="5" s="1"/>
  <c r="R4" i="5"/>
  <c r="R16" i="5" s="1"/>
  <c r="R48" i="5" s="1"/>
  <c r="Q4" i="5"/>
  <c r="Q16" i="5" s="1"/>
  <c r="Q48" i="5" s="1"/>
  <c r="P4" i="5"/>
  <c r="P16" i="5" s="1"/>
  <c r="P48" i="5" s="1"/>
  <c r="O4" i="5"/>
  <c r="O16" i="5" s="1"/>
  <c r="O48" i="5" s="1"/>
  <c r="N4" i="5"/>
  <c r="N16" i="5" s="1"/>
  <c r="N48" i="5" s="1"/>
  <c r="M4" i="5"/>
  <c r="M16" i="5" s="1"/>
  <c r="L4" i="5"/>
  <c r="L16" i="5" s="1"/>
  <c r="L48" i="5" s="1"/>
  <c r="K4" i="5"/>
  <c r="K16" i="5" s="1"/>
  <c r="K48" i="5" s="1"/>
  <c r="J4" i="5"/>
  <c r="J16" i="5" s="1"/>
  <c r="J48" i="5" s="1"/>
  <c r="I4" i="5"/>
  <c r="I16" i="5" s="1"/>
  <c r="I48" i="5" s="1"/>
  <c r="H4" i="5"/>
  <c r="H16" i="5" s="1"/>
  <c r="H48" i="5" s="1"/>
  <c r="G4" i="5"/>
  <c r="G16" i="5" s="1"/>
  <c r="G48" i="5" s="1"/>
  <c r="F4" i="5"/>
  <c r="F16" i="5" s="1"/>
  <c r="F48" i="5" s="1"/>
  <c r="E4" i="5"/>
  <c r="E16" i="5" s="1"/>
  <c r="E48" i="5" s="1"/>
  <c r="D4" i="5"/>
  <c r="D16" i="5" s="1"/>
  <c r="D48" i="5" s="1"/>
  <c r="A2" i="5"/>
  <c r="B1" i="5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S21" i="4" s="1"/>
  <c r="S57" i="4" s="1"/>
  <c r="R4" i="4"/>
  <c r="R21" i="4" s="1"/>
  <c r="R57" i="4" s="1"/>
  <c r="Q4" i="4"/>
  <c r="Q21" i="4" s="1"/>
  <c r="Q57" i="4" s="1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L21" i="4" s="1"/>
  <c r="L57" i="4" s="1"/>
  <c r="K4" i="4"/>
  <c r="K21" i="4" s="1"/>
  <c r="K57" i="4" s="1"/>
  <c r="J4" i="4"/>
  <c r="J21" i="4" s="1"/>
  <c r="J57" i="4" s="1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U16" i="3"/>
  <c r="U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N16" i="1" s="1"/>
  <c r="N57" i="1" s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61" i="6" l="1"/>
  <c r="M48" i="5"/>
  <c r="B48" i="5"/>
  <c r="B57" i="4"/>
  <c r="G56" i="3"/>
  <c r="B56" i="3" s="1"/>
  <c r="B55" i="2"/>
  <c r="B57" i="1"/>
</calcChain>
</file>

<file path=xl/sharedStrings.xml><?xml version="1.0" encoding="utf-8"?>
<sst xmlns="http://schemas.openxmlformats.org/spreadsheetml/2006/main" count="533" uniqueCount="151">
  <si>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</si>
  <si>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</si>
  <si>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</si>
  <si>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</si>
  <si>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</si>
  <si>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</si>
  <si>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</si>
  <si>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</si>
  <si>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</si>
  <si>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</si>
  <si>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</si>
  <si>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</si>
  <si>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</si>
  <si>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</si>
  <si>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</si>
  <si>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</si>
  <si>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</si>
  <si>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</si>
  <si>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</si>
  <si>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</si>
  <si>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</si>
  <si>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</si>
  <si>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</si>
  <si>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</si>
  <si>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</si>
  <si>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</si>
  <si>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</si>
  <si>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</si>
  <si>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</si>
  <si>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</si>
  <si>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</si>
  <si>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</si>
  <si>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</si>
  <si>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</si>
  <si>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</si>
  <si>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</si>
  <si>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</si>
  <si>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</si>
  <si>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</si>
  <si>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</si>
  <si>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</si>
  <si>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</si>
  <si>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</si>
  <si>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</si>
  <si>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</si>
  <si>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</si>
  <si>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</si>
  <si>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</si>
  <si>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</si>
  <si>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</si>
  <si>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</si>
  <si>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</si>
  <si>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</si>
  <si>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</si>
  <si>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</si>
  <si>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</si>
  <si>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</si>
  <si>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</si>
  <si>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</si>
  <si>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</si>
  <si>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</si>
  <si>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</si>
  <si>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</si>
  <si>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</si>
  <si>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</si>
  <si>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</si>
  <si>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</si>
  <si>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</si>
  <si>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</si>
  <si>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</si>
  <si>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</si>
  <si>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</si>
  <si>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</si>
  <si>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</si>
  <si>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</si>
  <si>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</si>
  <si>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</si>
  <si>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</si>
  <si>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</si>
  <si>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</si>
  <si>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</si>
  <si>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</si>
  <si>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</si>
  <si>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</si>
  <si>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</si>
  <si>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</si>
  <si>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</si>
  <si>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</si>
  <si>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</si>
  <si>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</si>
  <si>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</si>
  <si>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</si>
  <si>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</si>
  <si>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</si>
  <si>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</si>
  <si>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</si>
  <si>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</si>
  <si>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</si>
  <si>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</si>
  <si>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</si>
  <si>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</si>
  <si>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</si>
  <si>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</si>
  <si>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</si>
  <si>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</si>
  <si>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</si>
  <si>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</si>
  <si>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</si>
  <si>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</si>
  <si>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</si>
  <si>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</si>
  <si>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</si>
  <si>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</si>
  <si>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</si>
  <si>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</si>
  <si>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</si>
  <si>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</si>
  <si>
    <t>احمد عزات ابراهيم صبيح</t>
  </si>
  <si>
    <t>ناهد محمد اسعد شيخ ابراهيم</t>
  </si>
  <si>
    <t xml:space="preserve">جباية الكهرباء </t>
  </si>
  <si>
    <t>صندوق الدينار</t>
  </si>
  <si>
    <t>وزارة الصحة</t>
  </si>
  <si>
    <t>اقتطاعات التامين الصحي شهر 4 / 2026</t>
  </si>
  <si>
    <t>سند ملغي</t>
  </si>
  <si>
    <t>ضريبة الدخل</t>
  </si>
  <si>
    <t>اقتطاعات ضريبة الدخل شهر 4 /2026</t>
  </si>
  <si>
    <t>الاتصالات الفلسطينية</t>
  </si>
  <si>
    <t>فاتورة هاتف البلدية شهر 4 / 2026</t>
  </si>
  <si>
    <t>جوال</t>
  </si>
  <si>
    <t>فاتورة جوال خطوط البلدية شهر 4 /2026</t>
  </si>
  <si>
    <t>فاتورة خط الفايبر شهر 4 /2026</t>
  </si>
  <si>
    <t>محمد منجد خليل ملحم</t>
  </si>
  <si>
    <t>دفعة مقدمة من راتب شهر 5 / 2026</t>
  </si>
  <si>
    <t>بدل تنقل موظف البلدية ياسر ابو الشوارب</t>
  </si>
  <si>
    <t>خيري محمد محمود صعابنة</t>
  </si>
  <si>
    <t>دفعة اولى تركيب بيجوم  ايجار - مبنى البلدية</t>
  </si>
  <si>
    <t>عبد الرحمن ابراهيم راشد صبيح</t>
  </si>
  <si>
    <t>اجور عامل قسم الكهرباء - قراءة عدادات</t>
  </si>
  <si>
    <t>بدل تنقلات موظف البلدية محمد عمر حسين</t>
  </si>
  <si>
    <t>محمد جمال حافظ جوابرة</t>
  </si>
  <si>
    <t>Z12</t>
  </si>
  <si>
    <t>بقالة ابو صالحية</t>
  </si>
  <si>
    <t>تشريفات وضيافة تعبيد طرق داخلية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</si>
  <si>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</si>
  <si>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</si>
  <si>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</si>
  <si>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</si>
  <si>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</si>
  <si>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</si>
  <si>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بلال هيثم شوكت يحيى</t>
  </si>
  <si>
    <t>اثمان توريد حجر مبنى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</si>
</sst>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/>
    </xf>
    <xf numFmtId="3" fontId="2" fillId="3" borderId="9" xfId="0" applyNumberFormat="1" applyFont="1" applyFill="1" applyBorder="1" applyAlignment="1">
      <alignment horizontal="center"/>
    </xf>
    <xf numFmtId="3" fontId="2" fillId="3" borderId="11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2" fillId="3" borderId="17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1" fillId="2" borderId="23" xfId="0" applyNumberFormat="1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center"/>
    </xf>
    <xf numFmtId="3" fontId="2" fillId="4" borderId="29" xfId="0" applyNumberFormat="1" applyFont="1" applyFill="1" applyBorder="1" applyAlignment="1">
      <alignment horizontal="center"/>
    </xf>
    <xf numFmtId="165" fontId="2" fillId="6" borderId="31" xfId="0" applyNumberFormat="1" applyFont="1" applyFill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48" xfId="0" applyNumberFormat="1" applyFont="1" applyBorder="1" applyAlignment="1">
      <alignment horizontal="center"/>
    </xf>
    <xf numFmtId="165" fontId="2" fillId="0" borderId="21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3" fontId="1" fillId="4" borderId="22" xfId="0" applyNumberFormat="1" applyFont="1" applyFill="1" applyBorder="1" applyAlignment="1">
      <alignment horizontal="center"/>
    </xf>
    <xf numFmtId="3" fontId="2" fillId="5" borderId="28" xfId="0" applyNumberFormat="1" applyFont="1" applyFill="1" applyBorder="1" applyAlignment="1">
      <alignment horizontal="center"/>
    </xf>
    <xf numFmtId="3" fontId="2" fillId="5" borderId="29" xfId="0" applyNumberFormat="1" applyFont="1" applyFill="1" applyBorder="1" applyAlignment="1">
      <alignment horizontal="center"/>
    </xf>
    <xf numFmtId="3" fontId="1" fillId="5" borderId="9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9" xfId="0" applyNumberFormat="1" applyFont="1" applyFill="1" applyBorder="1" applyAlignment="1">
      <alignment horizontal="center"/>
    </xf>
    <xf numFmtId="167" fontId="2" fillId="3" borderId="9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2" fillId="4" borderId="28" xfId="0" applyNumberFormat="1" applyFont="1" applyFill="1" applyBorder="1" applyAlignment="1">
      <alignment horizontal="center"/>
    </xf>
    <xf numFmtId="167" fontId="1" fillId="4" borderId="22" xfId="0" applyNumberFormat="1" applyFont="1" applyFill="1" applyBorder="1" applyAlignment="1">
      <alignment horizontal="center"/>
    </xf>
    <xf numFmtId="167" fontId="2" fillId="5" borderId="28" xfId="0" applyNumberFormat="1" applyFont="1" applyFill="1" applyBorder="1" applyAlignment="1">
      <alignment horizontal="center"/>
    </xf>
    <xf numFmtId="167" fontId="1" fillId="5" borderId="9" xfId="0" applyNumberFormat="1" applyFont="1" applyFill="1" applyBorder="1" applyAlignment="1">
      <alignment horizontal="center"/>
    </xf>
    <xf numFmtId="167" fontId="1" fillId="2" borderId="39" xfId="0" applyNumberFormat="1" applyFont="1" applyFill="1" applyBorder="1" applyAlignment="1">
      <alignment horizontal="center"/>
    </xf>
    <xf numFmtId="167" fontId="0" fillId="0" borderId="0" xfId="0" applyNumberFormat="1"/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>
        <row r="57">
          <cell r="D57">
            <v>208</v>
          </cell>
          <cell r="E57">
            <v>10011</v>
          </cell>
          <cell r="F57">
            <v>295.39200000000005</v>
          </cell>
          <cell r="G57">
            <v>0</v>
          </cell>
          <cell r="H57">
            <v>11880.129999999925</v>
          </cell>
          <cell r="I57">
            <v>40760.614999999998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2000</v>
          </cell>
          <cell r="P57">
            <v>0.7799999998178464</v>
          </cell>
          <cell r="Q57">
            <v>0</v>
          </cell>
          <cell r="R57">
            <v>-75</v>
          </cell>
          <cell r="S57">
            <v>21.380000000004657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6"/>
      <sheetData sheetId="7">
        <row r="53">
          <cell r="D53">
            <v>4738</v>
          </cell>
          <cell r="E53">
            <v>4072</v>
          </cell>
          <cell r="F53">
            <v>275.39200000000005</v>
          </cell>
          <cell r="G53">
            <v>0</v>
          </cell>
          <cell r="H53">
            <v>11149.199999999924</v>
          </cell>
          <cell r="I53">
            <v>40780.614999999998</v>
          </cell>
          <cell r="J53">
            <v>294.30999999999733</v>
          </cell>
          <cell r="K53">
            <v>1</v>
          </cell>
          <cell r="L53">
            <v>1454.5000000000146</v>
          </cell>
          <cell r="M53">
            <v>101917</v>
          </cell>
          <cell r="N53">
            <v>550</v>
          </cell>
          <cell r="O53">
            <v>3205</v>
          </cell>
          <cell r="P53">
            <v>0.7799999998178464</v>
          </cell>
          <cell r="Q53">
            <v>0</v>
          </cell>
          <cell r="R53">
            <v>925</v>
          </cell>
          <cell r="S53">
            <v>21.380000000004657</v>
          </cell>
          <cell r="T53">
            <v>0</v>
          </cell>
          <cell r="U53">
            <v>380000</v>
          </cell>
          <cell r="V53">
            <v>22738.360000000022</v>
          </cell>
        </row>
      </sheetData>
      <sheetData sheetId="8">
        <row r="61">
          <cell r="D61">
            <v>4262</v>
          </cell>
          <cell r="E61">
            <v>8752</v>
          </cell>
          <cell r="F61">
            <v>275.39200000000005</v>
          </cell>
          <cell r="G61">
            <v>0</v>
          </cell>
          <cell r="H61">
            <v>11149.199999999924</v>
          </cell>
          <cell r="I61">
            <v>40780.614999999998</v>
          </cell>
          <cell r="J61">
            <v>294.30999999999733</v>
          </cell>
          <cell r="K61">
            <v>1</v>
          </cell>
          <cell r="L61">
            <v>1454.5000000000146</v>
          </cell>
          <cell r="M61">
            <v>101917</v>
          </cell>
          <cell r="N61">
            <v>550</v>
          </cell>
          <cell r="O61">
            <v>4266</v>
          </cell>
          <cell r="P61">
            <v>0.7799999998178464</v>
          </cell>
          <cell r="Q61">
            <v>0</v>
          </cell>
          <cell r="R61">
            <v>949</v>
          </cell>
          <cell r="S61">
            <v>21.380000000004657</v>
          </cell>
          <cell r="T61">
            <v>0</v>
          </cell>
          <cell r="U61">
            <v>380000</v>
          </cell>
          <cell r="V61">
            <v>22738.360000000022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87" t="s">
        <v>0</v>
      </c>
      <c r="E1" s="188"/>
      <c r="F1" s="188"/>
      <c r="G1" s="188"/>
      <c r="H1" s="188"/>
      <c r="I1" s="188"/>
      <c r="J1" s="188"/>
      <c r="K1" s="188"/>
      <c r="L1" s="188"/>
      <c r="M1" s="188"/>
      <c r="N1" s="189"/>
      <c r="O1" s="180" t="s">
        <v>1</v>
      </c>
      <c r="P1" s="178"/>
      <c r="Q1" s="179"/>
      <c r="R1" s="180" t="s">
        <v>2</v>
      </c>
      <c r="S1" s="178"/>
      <c r="T1" s="179"/>
      <c r="U1" s="4" t="s">
        <v>3</v>
      </c>
      <c r="V1" s="5" t="s">
        <v>4</v>
      </c>
    </row>
    <row r="2" spans="1:22" x14ac:dyDescent="0.25">
      <c r="A2" s="182">
        <f>'[1]1'!A2:B2</f>
        <v>2025</v>
      </c>
      <c r="B2" s="171"/>
      <c r="C2" s="6"/>
      <c r="D2" s="171" t="s">
        <v>5</v>
      </c>
      <c r="E2" s="181"/>
      <c r="F2" s="181"/>
      <c r="G2" s="181"/>
      <c r="H2" s="190" t="s">
        <v>6</v>
      </c>
      <c r="I2" s="191"/>
      <c r="J2" s="191"/>
      <c r="K2" s="191"/>
      <c r="L2" s="191"/>
      <c r="M2" s="191"/>
      <c r="N2" s="192"/>
      <c r="O2" s="11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71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82"/>
      <c r="B16" s="171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83"/>
      <c r="B30" s="184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85" t="s">
        <v>48</v>
      </c>
      <c r="B31" s="186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93" t="s">
        <v>0</v>
      </c>
      <c r="E1" s="194"/>
      <c r="F1" s="194"/>
      <c r="G1" s="194"/>
      <c r="H1" s="194"/>
      <c r="I1" s="194"/>
      <c r="J1" s="194"/>
      <c r="K1" s="194"/>
      <c r="L1" s="194"/>
      <c r="M1" s="194"/>
      <c r="N1" s="195"/>
      <c r="O1" s="177" t="s">
        <v>1</v>
      </c>
      <c r="P1" s="178"/>
      <c r="Q1" s="179"/>
      <c r="R1" s="180" t="s">
        <v>2</v>
      </c>
      <c r="S1" s="178"/>
      <c r="T1" s="179"/>
      <c r="U1" s="97" t="s">
        <v>3</v>
      </c>
      <c r="V1" s="5" t="s">
        <v>4</v>
      </c>
    </row>
    <row r="2" spans="1:22" x14ac:dyDescent="0.25">
      <c r="A2" s="182">
        <f>'[1]1'!A2:B2</f>
        <v>2025</v>
      </c>
      <c r="B2" s="171"/>
      <c r="C2" s="6"/>
      <c r="D2" s="171" t="s">
        <v>5</v>
      </c>
      <c r="E2" s="181"/>
      <c r="F2" s="181"/>
      <c r="G2" s="181"/>
      <c r="H2" s="190" t="s">
        <v>6</v>
      </c>
      <c r="I2" s="191"/>
      <c r="J2" s="191"/>
      <c r="K2" s="191"/>
      <c r="L2" s="191"/>
      <c r="M2" s="191"/>
      <c r="N2" s="192"/>
      <c r="O2" s="13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82"/>
      <c r="B19" s="171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83"/>
      <c r="B33" s="184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85" t="s">
        <v>48</v>
      </c>
      <c r="B34" s="186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93" t="s">
        <v>0</v>
      </c>
      <c r="E1" s="194"/>
      <c r="F1" s="194"/>
      <c r="G1" s="194"/>
      <c r="H1" s="194"/>
      <c r="I1" s="194"/>
      <c r="J1" s="194"/>
      <c r="K1" s="194"/>
      <c r="L1" s="194"/>
      <c r="M1" s="194"/>
      <c r="N1" s="195"/>
      <c r="O1" s="180" t="s">
        <v>1</v>
      </c>
      <c r="P1" s="198"/>
      <c r="Q1" s="199"/>
      <c r="R1" s="180" t="s">
        <v>2</v>
      </c>
      <c r="S1" s="198"/>
      <c r="T1" s="199"/>
      <c r="U1" s="97" t="s">
        <v>3</v>
      </c>
      <c r="V1" s="5" t="s">
        <v>4</v>
      </c>
    </row>
    <row r="2" spans="1:22" x14ac:dyDescent="0.25">
      <c r="A2" s="182">
        <f>'[1]1'!A2:B2</f>
        <v>2025</v>
      </c>
      <c r="B2" s="171"/>
      <c r="C2" s="6"/>
      <c r="D2" s="171" t="s">
        <v>5</v>
      </c>
      <c r="E2" s="200"/>
      <c r="F2" s="200"/>
      <c r="G2" s="200"/>
      <c r="H2" s="190" t="s">
        <v>6</v>
      </c>
      <c r="I2" s="191"/>
      <c r="J2" s="191"/>
      <c r="K2" s="191"/>
      <c r="L2" s="191"/>
      <c r="M2" s="191"/>
      <c r="N2" s="192"/>
      <c r="O2" s="11" t="s">
        <v>5</v>
      </c>
      <c r="P2" s="200" t="s">
        <v>6</v>
      </c>
      <c r="Q2" s="197"/>
      <c r="R2" s="11" t="s">
        <v>5</v>
      </c>
      <c r="S2" s="200" t="s">
        <v>6</v>
      </c>
      <c r="T2" s="197"/>
      <c r="U2" s="196" t="s">
        <v>5</v>
      </c>
      <c r="V2" s="197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82"/>
      <c r="B16" s="171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83"/>
      <c r="B31" s="184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85" t="s">
        <v>48</v>
      </c>
      <c r="B32" s="186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193" t="s">
        <v>0</v>
      </c>
      <c r="E1" s="194"/>
      <c r="F1" s="194"/>
      <c r="G1" s="194"/>
      <c r="H1" s="194"/>
      <c r="I1" s="194"/>
      <c r="J1" s="194"/>
      <c r="K1" s="194"/>
      <c r="L1" s="194"/>
      <c r="M1" s="194"/>
      <c r="N1" s="195"/>
      <c r="O1" s="177" t="s">
        <v>1</v>
      </c>
      <c r="P1" s="178"/>
      <c r="Q1" s="179"/>
      <c r="R1" s="180" t="s">
        <v>2</v>
      </c>
      <c r="S1" s="178"/>
      <c r="T1" s="179"/>
      <c r="U1" s="97" t="s">
        <v>3</v>
      </c>
      <c r="V1" s="5" t="s">
        <v>4</v>
      </c>
    </row>
    <row r="2" spans="1:22" x14ac:dyDescent="0.25">
      <c r="A2" s="182">
        <f>'[1]1'!A2:B2</f>
        <v>2025</v>
      </c>
      <c r="B2" s="171"/>
      <c r="C2" s="6"/>
      <c r="D2" s="167" t="s">
        <v>5</v>
      </c>
      <c r="E2" s="181"/>
      <c r="F2" s="181"/>
      <c r="G2" s="181"/>
      <c r="H2" s="169" t="s">
        <v>6</v>
      </c>
      <c r="I2" s="170"/>
      <c r="J2" s="170"/>
      <c r="K2" s="170"/>
      <c r="L2" s="170"/>
      <c r="M2" s="170"/>
      <c r="N2" s="201"/>
      <c r="O2" s="13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82"/>
      <c r="B21" s="171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83"/>
      <c r="B33" s="184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85" t="s">
        <v>48</v>
      </c>
      <c r="B34" s="186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30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812A-4B3B-4EAD-96A8-B2124AE475CA}">
  <dimension ref="A1:V48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5</v>
      </c>
      <c r="C1" s="3">
        <v>2024</v>
      </c>
      <c r="D1" s="177" t="s">
        <v>0</v>
      </c>
      <c r="E1" s="178"/>
      <c r="F1" s="178"/>
      <c r="G1" s="178"/>
      <c r="H1" s="178"/>
      <c r="I1" s="178"/>
      <c r="J1" s="178"/>
      <c r="K1" s="178"/>
      <c r="L1" s="202"/>
      <c r="M1" s="7"/>
      <c r="N1" s="127"/>
      <c r="O1" s="180" t="s">
        <v>1</v>
      </c>
      <c r="P1" s="178"/>
      <c r="Q1" s="179"/>
      <c r="R1" s="180" t="s">
        <v>2</v>
      </c>
      <c r="S1" s="178"/>
      <c r="T1" s="179"/>
      <c r="U1" s="1" t="s">
        <v>3</v>
      </c>
      <c r="V1" s="3" t="s">
        <v>4</v>
      </c>
    </row>
    <row r="2" spans="1:22" x14ac:dyDescent="0.25">
      <c r="A2" s="182">
        <f>'[1]1'!A2:B2</f>
        <v>2025</v>
      </c>
      <c r="B2" s="171"/>
      <c r="C2" s="6"/>
      <c r="D2" s="171" t="s">
        <v>5</v>
      </c>
      <c r="E2" s="181"/>
      <c r="F2" s="181"/>
      <c r="G2" s="181"/>
      <c r="H2" s="181" t="s">
        <v>6</v>
      </c>
      <c r="I2" s="181"/>
      <c r="J2" s="181"/>
      <c r="K2" s="181"/>
      <c r="L2" s="169"/>
      <c r="M2" s="7"/>
      <c r="N2" s="129"/>
      <c r="O2" s="11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425</v>
      </c>
      <c r="D4" s="131">
        <f>'[1]6'!D57</f>
        <v>208</v>
      </c>
      <c r="E4" s="131">
        <f>'[1]6'!E57</f>
        <v>10011</v>
      </c>
      <c r="F4" s="17">
        <f>'[1]6'!F57</f>
        <v>295.39200000000005</v>
      </c>
      <c r="G4" s="17">
        <f>'[1]6'!G57</f>
        <v>0</v>
      </c>
      <c r="H4" s="17">
        <f>'[1]6'!H57</f>
        <v>11880.129999999925</v>
      </c>
      <c r="I4" s="17">
        <f>'[1]6'!I57</f>
        <v>40760.614999999998</v>
      </c>
      <c r="J4" s="17">
        <f>'[1]6'!J57</f>
        <v>453.22999999999729</v>
      </c>
      <c r="K4" s="17">
        <f>'[1]6'!K57</f>
        <v>1</v>
      </c>
      <c r="L4" s="9">
        <f>'[1]6'!L57</f>
        <v>1454.5000000000146</v>
      </c>
      <c r="M4" s="15">
        <f>'[1]6'!M57</f>
        <v>101917</v>
      </c>
      <c r="N4" s="17">
        <f>'[1]6'!N57</f>
        <v>550</v>
      </c>
      <c r="O4" s="13">
        <f>'[1]6'!O57</f>
        <v>2000</v>
      </c>
      <c r="P4" s="17">
        <f>'[1]6'!P57</f>
        <v>0.7799999998178464</v>
      </c>
      <c r="Q4" s="17">
        <f>'[1]6'!Q57</f>
        <v>0</v>
      </c>
      <c r="R4" s="13">
        <f>'[1]6'!R57</f>
        <v>-75</v>
      </c>
      <c r="S4" s="17">
        <f>'[1]6'!S57</f>
        <v>21.380000000004657</v>
      </c>
      <c r="T4" s="17">
        <f>'[1]6'!T57</f>
        <v>0</v>
      </c>
      <c r="U4" s="17">
        <f>'[1]6'!U57</f>
        <v>380000</v>
      </c>
      <c r="V4" s="17">
        <f>'[1]6'!V57</f>
        <v>22738.360000000022</v>
      </c>
    </row>
    <row r="5" spans="1:22" x14ac:dyDescent="0.25">
      <c r="A5" s="18"/>
      <c r="B5" s="19" t="s">
        <v>32</v>
      </c>
      <c r="C5" s="6">
        <f>C4+1</f>
        <v>426</v>
      </c>
      <c r="D5" s="133"/>
      <c r="E5" s="134"/>
      <c r="F5" s="28"/>
      <c r="G5" s="28"/>
      <c r="H5" s="24"/>
      <c r="I5" s="24"/>
      <c r="J5" s="24"/>
      <c r="K5" s="24"/>
      <c r="L5" s="29"/>
      <c r="M5" s="24"/>
      <c r="N5" s="23"/>
      <c r="O5" s="26">
        <v>3255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427</v>
      </c>
      <c r="D6" s="133"/>
      <c r="E6" s="134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1020</v>
      </c>
      <c r="S6" s="24"/>
      <c r="T6" s="30"/>
      <c r="U6" s="101"/>
      <c r="V6" s="30"/>
    </row>
    <row r="7" spans="1:22" x14ac:dyDescent="0.25">
      <c r="A7" s="18" t="s">
        <v>117</v>
      </c>
      <c r="B7" s="19" t="s">
        <v>40</v>
      </c>
      <c r="C7" s="6">
        <f t="shared" si="0"/>
        <v>428</v>
      </c>
      <c r="D7" s="133"/>
      <c r="E7" s="134">
        <v>611</v>
      </c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118</v>
      </c>
      <c r="B8" s="19" t="s">
        <v>90</v>
      </c>
      <c r="C8" s="6">
        <f t="shared" si="0"/>
        <v>429</v>
      </c>
      <c r="D8" s="133"/>
      <c r="E8" s="134">
        <v>1450</v>
      </c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430</v>
      </c>
      <c r="D9" s="133"/>
      <c r="E9" s="134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0"/>
        <v>431</v>
      </c>
      <c r="D10" s="133"/>
      <c r="E10" s="134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432</v>
      </c>
      <c r="D11" s="133"/>
      <c r="E11" s="134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433</v>
      </c>
      <c r="D12" s="133"/>
      <c r="E12" s="134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434</v>
      </c>
      <c r="D13" s="133"/>
      <c r="E13" s="134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435</v>
      </c>
      <c r="D14" s="133"/>
      <c r="E14" s="134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436</v>
      </c>
      <c r="D15" s="135"/>
      <c r="E15" s="136"/>
      <c r="F15" s="34"/>
      <c r="G15" s="34"/>
      <c r="H15" s="35"/>
      <c r="I15" s="35"/>
      <c r="J15" s="35"/>
      <c r="K15" s="35"/>
      <c r="L15" s="36"/>
      <c r="M15" s="35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82"/>
      <c r="B16" s="171"/>
      <c r="C16" s="6"/>
      <c r="D16" s="137">
        <f t="shared" ref="D16:V16" si="1">SUM(D4:D15)</f>
        <v>208</v>
      </c>
      <c r="E16" s="138">
        <f t="shared" si="1"/>
        <v>12072</v>
      </c>
      <c r="F16" s="43">
        <f t="shared" si="1"/>
        <v>295.39200000000005</v>
      </c>
      <c r="G16" s="43">
        <f t="shared" si="1"/>
        <v>0</v>
      </c>
      <c r="H16" s="43">
        <f t="shared" si="1"/>
        <v>11880.129999999925</v>
      </c>
      <c r="I16" s="43">
        <f t="shared" si="1"/>
        <v>40760.614999999998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1454.5000000000146</v>
      </c>
      <c r="M16" s="45">
        <f t="shared" si="1"/>
        <v>101917</v>
      </c>
      <c r="N16" s="121">
        <f t="shared" si="1"/>
        <v>550</v>
      </c>
      <c r="O16" s="42">
        <f t="shared" si="1"/>
        <v>5255</v>
      </c>
      <c r="P16" s="43">
        <f t="shared" si="1"/>
        <v>0.7799999998178464</v>
      </c>
      <c r="Q16" s="43">
        <f t="shared" si="1"/>
        <v>0</v>
      </c>
      <c r="R16" s="42">
        <f t="shared" si="1"/>
        <v>945</v>
      </c>
      <c r="S16" s="43">
        <f t="shared" si="1"/>
        <v>21.380000000004657</v>
      </c>
      <c r="T16" s="43">
        <f t="shared" si="1"/>
        <v>0</v>
      </c>
      <c r="U16" s="43">
        <f t="shared" si="1"/>
        <v>380000</v>
      </c>
      <c r="V16" s="43">
        <f t="shared" si="1"/>
        <v>22738.360000000022</v>
      </c>
    </row>
    <row r="17" spans="1:22" x14ac:dyDescent="0.25">
      <c r="A17" s="49" t="s">
        <v>93</v>
      </c>
      <c r="B17" s="49" t="s">
        <v>42</v>
      </c>
      <c r="C17" s="50">
        <v>220</v>
      </c>
      <c r="D17" s="139"/>
      <c r="E17" s="140"/>
      <c r="F17" s="53"/>
      <c r="G17" s="53"/>
      <c r="H17" s="53"/>
      <c r="I17" s="53"/>
      <c r="J17" s="53"/>
      <c r="K17" s="53"/>
      <c r="L17" s="54"/>
      <c r="M17" s="53"/>
      <c r="N17" s="123"/>
      <c r="O17" s="141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221</v>
      </c>
      <c r="D18" s="20"/>
      <c r="E18" s="27">
        <v>2000</v>
      </c>
      <c r="F18" s="27"/>
      <c r="G18" s="27"/>
      <c r="H18" s="142"/>
      <c r="I18" s="142"/>
      <c r="J18" s="142"/>
      <c r="K18" s="142"/>
      <c r="L18" s="143"/>
      <c r="M18" s="142"/>
      <c r="N18" s="144"/>
      <c r="O18" s="26">
        <v>-2000</v>
      </c>
      <c r="P18" s="142"/>
      <c r="Q18" s="145"/>
      <c r="R18" s="26"/>
      <c r="S18" s="142"/>
      <c r="T18" s="145"/>
      <c r="U18" s="146"/>
      <c r="V18" s="145"/>
    </row>
    <row r="19" spans="1:22" x14ac:dyDescent="0.25">
      <c r="A19" s="18" t="s">
        <v>119</v>
      </c>
      <c r="B19" s="19" t="s">
        <v>47</v>
      </c>
      <c r="C19" s="50">
        <f t="shared" ref="C19:C27" si="2">C18+1</f>
        <v>222</v>
      </c>
      <c r="D19" s="20"/>
      <c r="E19" s="27"/>
      <c r="F19" s="27"/>
      <c r="G19" s="27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 t="s">
        <v>120</v>
      </c>
      <c r="B20" s="19" t="s">
        <v>103</v>
      </c>
      <c r="C20" s="50">
        <f t="shared" si="2"/>
        <v>223</v>
      </c>
      <c r="D20" s="20"/>
      <c r="E20" s="27"/>
      <c r="F20" s="27">
        <v>-20</v>
      </c>
      <c r="G20" s="27"/>
      <c r="H20" s="142"/>
      <c r="I20" s="142">
        <v>20</v>
      </c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 t="s">
        <v>47</v>
      </c>
      <c r="B21" s="19" t="s">
        <v>10</v>
      </c>
      <c r="C21" s="50">
        <f t="shared" si="2"/>
        <v>224</v>
      </c>
      <c r="D21" s="20">
        <v>10000</v>
      </c>
      <c r="E21" s="27">
        <v>-10000</v>
      </c>
      <c r="F21" s="27"/>
      <c r="G21" s="27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50">
        <f t="shared" si="2"/>
        <v>225</v>
      </c>
      <c r="D22" s="20"/>
      <c r="E22" s="27"/>
      <c r="F22" s="27"/>
      <c r="G22" s="27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50">
        <f t="shared" si="2"/>
        <v>226</v>
      </c>
      <c r="D23" s="20"/>
      <c r="E23" s="27"/>
      <c r="F23" s="27"/>
      <c r="G23" s="27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x14ac:dyDescent="0.25">
      <c r="A24" s="18"/>
      <c r="B24" s="19"/>
      <c r="C24" s="50">
        <f t="shared" si="2"/>
        <v>227</v>
      </c>
      <c r="D24" s="20"/>
      <c r="E24" s="27"/>
      <c r="F24" s="27"/>
      <c r="G24" s="27"/>
      <c r="H24" s="142"/>
      <c r="I24" s="142"/>
      <c r="J24" s="142"/>
      <c r="K24" s="142"/>
      <c r="L24" s="143"/>
      <c r="M24" s="142"/>
      <c r="N24" s="144"/>
      <c r="O24" s="26"/>
      <c r="P24" s="142"/>
      <c r="Q24" s="145"/>
      <c r="R24" s="26"/>
      <c r="S24" s="142"/>
      <c r="T24" s="145"/>
      <c r="U24" s="146"/>
      <c r="V24" s="145"/>
    </row>
    <row r="25" spans="1:22" x14ac:dyDescent="0.25">
      <c r="A25" s="18"/>
      <c r="B25" s="19"/>
      <c r="C25" s="50">
        <f t="shared" si="2"/>
        <v>228</v>
      </c>
      <c r="D25" s="20"/>
      <c r="E25" s="27"/>
      <c r="F25" s="27"/>
      <c r="G25" s="27"/>
      <c r="H25" s="142"/>
      <c r="I25" s="142"/>
      <c r="J25" s="142"/>
      <c r="K25" s="142"/>
      <c r="L25" s="143"/>
      <c r="M25" s="142"/>
      <c r="N25" s="144"/>
      <c r="O25" s="26"/>
      <c r="P25" s="142"/>
      <c r="Q25" s="145"/>
      <c r="R25" s="26"/>
      <c r="S25" s="142"/>
      <c r="T25" s="145"/>
      <c r="U25" s="146"/>
      <c r="V25" s="145"/>
    </row>
    <row r="26" spans="1:22" x14ac:dyDescent="0.25">
      <c r="A26" s="18"/>
      <c r="B26" s="19"/>
      <c r="C26" s="50">
        <f t="shared" si="2"/>
        <v>229</v>
      </c>
      <c r="D26" s="20"/>
      <c r="E26" s="27"/>
      <c r="F26" s="27"/>
      <c r="G26" s="27"/>
      <c r="H26" s="142"/>
      <c r="I26" s="142"/>
      <c r="J26" s="142"/>
      <c r="K26" s="142"/>
      <c r="L26" s="143"/>
      <c r="M26" s="142"/>
      <c r="N26" s="144"/>
      <c r="O26" s="26"/>
      <c r="P26" s="142"/>
      <c r="Q26" s="145"/>
      <c r="R26" s="26"/>
      <c r="S26" s="142"/>
      <c r="T26" s="145"/>
      <c r="U26" s="146"/>
      <c r="V26" s="145"/>
    </row>
    <row r="27" spans="1:22" ht="15.75" thickBot="1" x14ac:dyDescent="0.3">
      <c r="A27" s="59"/>
      <c r="B27" s="60"/>
      <c r="C27" s="50">
        <f t="shared" si="2"/>
        <v>230</v>
      </c>
      <c r="D27" s="32"/>
      <c r="E27" s="33"/>
      <c r="F27" s="33"/>
      <c r="G27" s="33"/>
      <c r="H27" s="147"/>
      <c r="I27" s="147"/>
      <c r="J27" s="147"/>
      <c r="K27" s="147"/>
      <c r="L27" s="148"/>
      <c r="M27" s="147"/>
      <c r="N27" s="149"/>
      <c r="O27" s="38"/>
      <c r="P27" s="147"/>
      <c r="Q27" s="150"/>
      <c r="R27" s="38"/>
      <c r="S27" s="147"/>
      <c r="T27" s="150"/>
      <c r="U27" s="151"/>
      <c r="V27" s="150"/>
    </row>
    <row r="28" spans="1:22" ht="15.75" thickBot="1" x14ac:dyDescent="0.3">
      <c r="A28" s="183"/>
      <c r="B28" s="184"/>
      <c r="C28" s="61"/>
      <c r="D28" s="152">
        <f>SUM(D17:D27)</f>
        <v>10000</v>
      </c>
      <c r="E28" s="152">
        <f t="shared" ref="E28:V28" si="3">SUM(E17:E27)</f>
        <v>-8000</v>
      </c>
      <c r="F28" s="63">
        <f t="shared" si="3"/>
        <v>-20</v>
      </c>
      <c r="G28" s="63">
        <f t="shared" si="3"/>
        <v>0</v>
      </c>
      <c r="H28" s="63">
        <f t="shared" si="3"/>
        <v>0</v>
      </c>
      <c r="I28" s="63">
        <f t="shared" si="3"/>
        <v>20</v>
      </c>
      <c r="J28" s="63">
        <f t="shared" si="3"/>
        <v>0</v>
      </c>
      <c r="K28" s="63">
        <f t="shared" si="3"/>
        <v>0</v>
      </c>
      <c r="L28" s="64">
        <f t="shared" si="3"/>
        <v>0</v>
      </c>
      <c r="M28" s="65">
        <f>SUM(M18:M27)</f>
        <v>0</v>
      </c>
      <c r="N28" s="63">
        <f t="shared" si="3"/>
        <v>0</v>
      </c>
      <c r="O28" s="62">
        <f t="shared" si="3"/>
        <v>-2000</v>
      </c>
      <c r="P28" s="63">
        <f t="shared" si="3"/>
        <v>0</v>
      </c>
      <c r="Q28" s="63">
        <f t="shared" si="3"/>
        <v>0</v>
      </c>
      <c r="R28" s="62">
        <f t="shared" si="3"/>
        <v>0</v>
      </c>
      <c r="S28" s="63">
        <f t="shared" si="3"/>
        <v>0</v>
      </c>
      <c r="T28" s="63">
        <f t="shared" si="3"/>
        <v>0</v>
      </c>
      <c r="U28" s="63">
        <f t="shared" si="3"/>
        <v>0</v>
      </c>
      <c r="V28" s="63">
        <f t="shared" si="3"/>
        <v>0</v>
      </c>
    </row>
    <row r="29" spans="1:22" x14ac:dyDescent="0.25">
      <c r="A29" s="185" t="s">
        <v>48</v>
      </c>
      <c r="B29" s="186"/>
      <c r="C29" s="68">
        <v>482</v>
      </c>
      <c r="D29" s="153"/>
      <c r="E29" s="154"/>
      <c r="F29" s="71"/>
      <c r="G29" s="71"/>
      <c r="H29" s="71"/>
      <c r="I29" s="71"/>
      <c r="J29" s="71"/>
      <c r="K29" s="71"/>
      <c r="L29" s="72"/>
      <c r="M29" s="71"/>
      <c r="N29" s="126"/>
      <c r="O29" s="74"/>
      <c r="P29" s="71"/>
      <c r="Q29" s="75"/>
      <c r="R29" s="74"/>
      <c r="S29" s="71"/>
      <c r="T29" s="75"/>
      <c r="U29" s="113"/>
      <c r="V29" s="75"/>
    </row>
    <row r="30" spans="1:22" x14ac:dyDescent="0.25">
      <c r="A30" s="102" t="s">
        <v>121</v>
      </c>
      <c r="B30" s="77" t="s">
        <v>122</v>
      </c>
      <c r="C30" s="78">
        <f>C29+1</f>
        <v>483</v>
      </c>
      <c r="D30" s="133">
        <v>1395</v>
      </c>
      <c r="E30" s="134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77" t="s">
        <v>123</v>
      </c>
      <c r="C31" s="78">
        <f t="shared" ref="C31:C46" si="4">C30+1</f>
        <v>484</v>
      </c>
      <c r="D31" s="133">
        <v>0</v>
      </c>
      <c r="E31" s="134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82</v>
      </c>
      <c r="C32" s="78">
        <f t="shared" si="4"/>
        <v>485</v>
      </c>
      <c r="D32" s="133"/>
      <c r="E32" s="134"/>
      <c r="F32" s="28"/>
      <c r="G32" s="28"/>
      <c r="H32" s="24"/>
      <c r="I32" s="24"/>
      <c r="J32" s="24"/>
      <c r="K32" s="24"/>
      <c r="L32" s="29"/>
      <c r="M32" s="24"/>
      <c r="N32" s="23"/>
      <c r="O32" s="26">
        <v>50</v>
      </c>
      <c r="P32" s="24"/>
      <c r="Q32" s="30"/>
      <c r="R32" s="26"/>
      <c r="S32" s="24"/>
      <c r="T32" s="30"/>
      <c r="U32" s="101"/>
      <c r="V32" s="30"/>
    </row>
    <row r="33" spans="1:22" x14ac:dyDescent="0.25">
      <c r="A33" s="102" t="s">
        <v>104</v>
      </c>
      <c r="B33" s="77" t="s">
        <v>83</v>
      </c>
      <c r="C33" s="78">
        <f t="shared" si="4"/>
        <v>486</v>
      </c>
      <c r="D33" s="133"/>
      <c r="E33" s="134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>
        <v>20</v>
      </c>
      <c r="S33" s="24"/>
      <c r="T33" s="30"/>
      <c r="U33" s="101"/>
      <c r="V33" s="30"/>
    </row>
    <row r="34" spans="1:22" x14ac:dyDescent="0.25">
      <c r="A34" s="102" t="s">
        <v>124</v>
      </c>
      <c r="B34" s="77" t="s">
        <v>125</v>
      </c>
      <c r="C34" s="78">
        <f t="shared" si="4"/>
        <v>487</v>
      </c>
      <c r="D34" s="133">
        <v>1564</v>
      </c>
      <c r="E34" s="134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 t="s">
        <v>126</v>
      </c>
      <c r="B35" s="77" t="s">
        <v>127</v>
      </c>
      <c r="C35" s="78">
        <f t="shared" si="4"/>
        <v>488</v>
      </c>
      <c r="D35" s="133"/>
      <c r="E35" s="134"/>
      <c r="F35" s="28"/>
      <c r="G35" s="28"/>
      <c r="H35" s="24">
        <v>278.39999999999998</v>
      </c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128</v>
      </c>
      <c r="B36" s="77" t="s">
        <v>129</v>
      </c>
      <c r="C36" s="78">
        <f t="shared" si="4"/>
        <v>489</v>
      </c>
      <c r="D36" s="133"/>
      <c r="E36" s="134"/>
      <c r="F36" s="28"/>
      <c r="G36" s="28"/>
      <c r="H36" s="24">
        <v>452.53</v>
      </c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126</v>
      </c>
      <c r="B37" s="19" t="s">
        <v>130</v>
      </c>
      <c r="C37" s="78">
        <f t="shared" si="4"/>
        <v>490</v>
      </c>
      <c r="D37" s="133"/>
      <c r="E37" s="134"/>
      <c r="F37" s="28"/>
      <c r="G37" s="28"/>
      <c r="H37" s="24"/>
      <c r="I37" s="24"/>
      <c r="J37" s="24">
        <v>158.91999999999999</v>
      </c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131</v>
      </c>
      <c r="B38" s="19" t="s">
        <v>132</v>
      </c>
      <c r="C38" s="78">
        <f t="shared" si="4"/>
        <v>491</v>
      </c>
      <c r="D38" s="133">
        <v>300</v>
      </c>
      <c r="E38" s="134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105</v>
      </c>
      <c r="B39" s="19" t="s">
        <v>133</v>
      </c>
      <c r="C39" s="78">
        <f t="shared" si="4"/>
        <v>492</v>
      </c>
      <c r="D39" s="133">
        <v>345</v>
      </c>
      <c r="E39" s="134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 t="s">
        <v>134</v>
      </c>
      <c r="B40" s="19" t="s">
        <v>135</v>
      </c>
      <c r="C40" s="78">
        <f t="shared" si="4"/>
        <v>493</v>
      </c>
      <c r="D40" s="133">
        <v>950</v>
      </c>
      <c r="E40" s="134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 t="s">
        <v>136</v>
      </c>
      <c r="B41" s="19" t="s">
        <v>137</v>
      </c>
      <c r="C41" s="78">
        <f t="shared" si="4"/>
        <v>494</v>
      </c>
      <c r="D41" s="133">
        <v>800</v>
      </c>
      <c r="E41" s="134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 t="s">
        <v>105</v>
      </c>
      <c r="B42" s="19" t="s">
        <v>138</v>
      </c>
      <c r="C42" s="78">
        <f t="shared" si="4"/>
        <v>495</v>
      </c>
      <c r="D42" s="133">
        <v>116</v>
      </c>
      <c r="E42" s="134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496</v>
      </c>
      <c r="D43" s="133"/>
      <c r="E43" s="134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497</v>
      </c>
      <c r="D44" s="133"/>
      <c r="E44" s="134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498</v>
      </c>
      <c r="D45" s="133"/>
      <c r="E45" s="134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499</v>
      </c>
      <c r="D46" s="133"/>
      <c r="E46" s="134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79"/>
      <c r="B47" s="80"/>
      <c r="C47" s="78"/>
      <c r="D47" s="155">
        <f t="shared" ref="D47:L47" si="5">SUM(D29:D46)</f>
        <v>5470</v>
      </c>
      <c r="E47" s="155">
        <f t="shared" si="5"/>
        <v>0</v>
      </c>
      <c r="F47" s="82">
        <f t="shared" si="5"/>
        <v>0</v>
      </c>
      <c r="G47" s="82">
        <f t="shared" si="5"/>
        <v>0</v>
      </c>
      <c r="H47" s="82">
        <f t="shared" si="5"/>
        <v>730.93</v>
      </c>
      <c r="I47" s="82">
        <f t="shared" si="5"/>
        <v>0</v>
      </c>
      <c r="J47" s="82">
        <f t="shared" si="5"/>
        <v>158.91999999999999</v>
      </c>
      <c r="K47" s="82">
        <f t="shared" si="5"/>
        <v>0</v>
      </c>
      <c r="L47" s="83">
        <f t="shared" si="5"/>
        <v>0</v>
      </c>
      <c r="M47" s="84">
        <f>SUM(M30:M46)</f>
        <v>0</v>
      </c>
      <c r="N47" s="82">
        <f t="shared" ref="N47:V47" si="6">SUM(N29:N46)</f>
        <v>0</v>
      </c>
      <c r="O47" s="81">
        <f t="shared" si="6"/>
        <v>50</v>
      </c>
      <c r="P47" s="82">
        <f t="shared" si="6"/>
        <v>0</v>
      </c>
      <c r="Q47" s="82">
        <f t="shared" si="6"/>
        <v>0</v>
      </c>
      <c r="R47" s="81">
        <f t="shared" si="6"/>
        <v>20</v>
      </c>
      <c r="S47" s="82">
        <f t="shared" si="6"/>
        <v>0</v>
      </c>
      <c r="T47" s="82">
        <f t="shared" si="6"/>
        <v>0</v>
      </c>
      <c r="U47" s="82">
        <f t="shared" si="6"/>
        <v>0</v>
      </c>
      <c r="V47" s="82">
        <f t="shared" si="6"/>
        <v>0</v>
      </c>
    </row>
    <row r="48" spans="1:22" ht="15.75" thickBot="1" x14ac:dyDescent="0.3">
      <c r="A48" s="87" t="s">
        <v>87</v>
      </c>
      <c r="B48" s="88">
        <f>D48+E48+F48*5+G48*3.5+O48+R48</f>
        <v>14316.960000000001</v>
      </c>
      <c r="C48" s="89" t="s">
        <v>88</v>
      </c>
      <c r="D48" s="90">
        <f t="shared" ref="D48:V48" si="7">D16+D28-D47</f>
        <v>4738</v>
      </c>
      <c r="E48" s="90">
        <f t="shared" si="7"/>
        <v>4072</v>
      </c>
      <c r="F48" s="91">
        <f t="shared" si="7"/>
        <v>275.39200000000005</v>
      </c>
      <c r="G48" s="91">
        <f t="shared" si="7"/>
        <v>0</v>
      </c>
      <c r="H48" s="91">
        <f t="shared" si="7"/>
        <v>11149.199999999924</v>
      </c>
      <c r="I48" s="91">
        <f t="shared" si="7"/>
        <v>40780.614999999998</v>
      </c>
      <c r="J48" s="91">
        <f t="shared" si="7"/>
        <v>294.30999999999733</v>
      </c>
      <c r="K48" s="91">
        <f t="shared" si="7"/>
        <v>1</v>
      </c>
      <c r="L48" s="92">
        <f t="shared" si="7"/>
        <v>1454.5000000000146</v>
      </c>
      <c r="M48" s="15">
        <f t="shared" si="7"/>
        <v>101917</v>
      </c>
      <c r="N48" s="91">
        <f t="shared" si="7"/>
        <v>550</v>
      </c>
      <c r="O48" s="90">
        <f t="shared" si="7"/>
        <v>3205</v>
      </c>
      <c r="P48" s="91">
        <f t="shared" si="7"/>
        <v>0.7799999998178464</v>
      </c>
      <c r="Q48" s="91">
        <f t="shared" si="7"/>
        <v>0</v>
      </c>
      <c r="R48" s="90">
        <f t="shared" si="7"/>
        <v>925</v>
      </c>
      <c r="S48" s="91">
        <f t="shared" si="7"/>
        <v>21.380000000004657</v>
      </c>
      <c r="T48" s="91">
        <f t="shared" si="7"/>
        <v>0</v>
      </c>
      <c r="U48" s="91">
        <f t="shared" si="7"/>
        <v>380000</v>
      </c>
      <c r="V48" s="91">
        <f t="shared" si="7"/>
        <v>22738.360000000022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D2F3-9E81-49B2-92DA-E2B6C73F9860}">
  <dimension ref="A1:V61"/>
  <sheetViews>
    <sheetView rightToLeft="1" workbookViewId="0">
      <selection activeCell="D16" sqref="D16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7" width="9.85546875" bestFit="1" customWidth="1"/>
    <col min="18" max="18" width="9.5703125" style="9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5</v>
      </c>
      <c r="C1" s="3">
        <v>2024</v>
      </c>
      <c r="D1" s="177" t="s">
        <v>0</v>
      </c>
      <c r="E1" s="178"/>
      <c r="F1" s="178"/>
      <c r="G1" s="178"/>
      <c r="H1" s="178"/>
      <c r="I1" s="178"/>
      <c r="J1" s="178"/>
      <c r="K1" s="178"/>
      <c r="L1" s="202"/>
      <c r="M1" s="7"/>
      <c r="N1" s="127"/>
      <c r="O1" s="180" t="s">
        <v>1</v>
      </c>
      <c r="P1" s="178"/>
      <c r="Q1" s="179"/>
      <c r="R1" s="180" t="s">
        <v>2</v>
      </c>
      <c r="S1" s="178"/>
      <c r="T1" s="179"/>
      <c r="U1" s="1" t="s">
        <v>3</v>
      </c>
      <c r="V1" s="3" t="s">
        <v>4</v>
      </c>
    </row>
    <row r="2" spans="1:22" x14ac:dyDescent="0.25">
      <c r="A2" s="182">
        <f>'[1]1'!A2:B2</f>
        <v>2025</v>
      </c>
      <c r="B2" s="171"/>
      <c r="C2" s="6"/>
      <c r="D2" s="171" t="s">
        <v>5</v>
      </c>
      <c r="E2" s="181"/>
      <c r="F2" s="181"/>
      <c r="G2" s="181"/>
      <c r="H2" s="181" t="s">
        <v>6</v>
      </c>
      <c r="I2" s="181"/>
      <c r="J2" s="181"/>
      <c r="K2" s="181"/>
      <c r="L2" s="169"/>
      <c r="M2" s="7"/>
      <c r="N2" s="129"/>
      <c r="O2" s="11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67" t="s">
        <v>5</v>
      </c>
      <c r="V2" s="168"/>
    </row>
    <row r="3" spans="1:22" x14ac:dyDescent="0.25">
      <c r="A3" s="12" t="s">
        <v>7</v>
      </c>
      <c r="B3" s="7" t="s">
        <v>8</v>
      </c>
      <c r="C3" s="6" t="s">
        <v>9</v>
      </c>
      <c r="D3" s="157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429</v>
      </c>
      <c r="D4" s="157">
        <f>'[1]8'!D53</f>
        <v>4738</v>
      </c>
      <c r="E4" s="13">
        <f>'[1]8'!E53</f>
        <v>4072</v>
      </c>
      <c r="F4" s="17">
        <f>'[1]8'!F53</f>
        <v>275.39200000000005</v>
      </c>
      <c r="G4" s="17">
        <f>'[1]8'!G53</f>
        <v>0</v>
      </c>
      <c r="H4" s="17">
        <f>'[1]8'!H53</f>
        <v>11149.199999999924</v>
      </c>
      <c r="I4" s="17">
        <f>'[1]8'!I53</f>
        <v>40780.614999999998</v>
      </c>
      <c r="J4" s="17">
        <f>'[1]8'!J53</f>
        <v>294.30999999999733</v>
      </c>
      <c r="K4" s="17">
        <f>'[1]8'!K53</f>
        <v>1</v>
      </c>
      <c r="L4" s="9">
        <f>'[1]8'!L53</f>
        <v>1454.5000000000146</v>
      </c>
      <c r="M4" s="15">
        <f>'[1]8'!M53</f>
        <v>101917</v>
      </c>
      <c r="N4" s="17">
        <f>'[1]8'!N53</f>
        <v>550</v>
      </c>
      <c r="O4" s="13">
        <f>'[1]8'!O53</f>
        <v>3205</v>
      </c>
      <c r="P4" s="17">
        <f>'[1]8'!P53</f>
        <v>0.7799999998178464</v>
      </c>
      <c r="Q4" s="17">
        <f>'[1]8'!Q53</f>
        <v>0</v>
      </c>
      <c r="R4" s="13">
        <f>'[1]8'!R53</f>
        <v>925</v>
      </c>
      <c r="S4" s="17">
        <f>'[1]8'!S53</f>
        <v>21.380000000004657</v>
      </c>
      <c r="T4" s="17">
        <f>'[1]8'!T53</f>
        <v>0</v>
      </c>
      <c r="U4" s="17">
        <f>'[1]8'!U53</f>
        <v>380000</v>
      </c>
      <c r="V4" s="17">
        <f>'[1]8'!V53</f>
        <v>22738.360000000022</v>
      </c>
    </row>
    <row r="5" spans="1:22" x14ac:dyDescent="0.25">
      <c r="A5" s="18" t="s">
        <v>139</v>
      </c>
      <c r="B5" s="19" t="s">
        <v>90</v>
      </c>
      <c r="C5" s="6">
        <f>C4+1</f>
        <v>430</v>
      </c>
      <c r="D5" s="158"/>
      <c r="E5" s="27">
        <v>1450</v>
      </c>
      <c r="F5" s="28"/>
      <c r="G5" s="28"/>
      <c r="H5" s="24"/>
      <c r="I5" s="24"/>
      <c r="J5" s="24"/>
      <c r="K5" s="24"/>
      <c r="L5" s="29"/>
      <c r="M5" s="24"/>
      <c r="N5" s="23"/>
      <c r="O5" s="26"/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32</v>
      </c>
      <c r="C6" s="6">
        <f t="shared" ref="C6:C23" si="0">C5+1</f>
        <v>431</v>
      </c>
      <c r="D6" s="158"/>
      <c r="E6" s="27"/>
      <c r="F6" s="28"/>
      <c r="G6" s="28"/>
      <c r="H6" s="24"/>
      <c r="I6" s="24"/>
      <c r="J6" s="24"/>
      <c r="K6" s="24"/>
      <c r="L6" s="29"/>
      <c r="M6" s="24"/>
      <c r="N6" s="23"/>
      <c r="O6" s="26">
        <v>3436</v>
      </c>
      <c r="P6" s="24"/>
      <c r="Q6" s="30"/>
      <c r="R6" s="26"/>
      <c r="S6" s="24"/>
      <c r="T6" s="30"/>
      <c r="U6" s="101"/>
      <c r="V6" s="30"/>
    </row>
    <row r="7" spans="1:22" x14ac:dyDescent="0.25">
      <c r="A7" s="18"/>
      <c r="B7" s="19" t="s">
        <v>34</v>
      </c>
      <c r="C7" s="6">
        <f t="shared" si="0"/>
        <v>432</v>
      </c>
      <c r="D7" s="158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>
        <v>1149</v>
      </c>
      <c r="S7" s="24"/>
      <c r="T7" s="30"/>
      <c r="U7" s="101"/>
      <c r="V7" s="30"/>
    </row>
    <row r="8" spans="1:22" x14ac:dyDescent="0.25">
      <c r="A8" s="18"/>
      <c r="B8" s="19"/>
      <c r="C8" s="6">
        <f t="shared" si="0"/>
        <v>433</v>
      </c>
      <c r="D8" s="158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434</v>
      </c>
      <c r="D9" s="158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 t="s">
        <v>140</v>
      </c>
      <c r="D10" s="158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>C9+1</f>
        <v>435</v>
      </c>
      <c r="D11" s="158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436</v>
      </c>
      <c r="D12" s="158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437</v>
      </c>
      <c r="D13" s="158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438</v>
      </c>
      <c r="D14" s="158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439</v>
      </c>
      <c r="D15" s="158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440</v>
      </c>
      <c r="D16" s="158"/>
      <c r="E16" s="27"/>
      <c r="F16" s="28"/>
      <c r="G16" s="28"/>
      <c r="H16" s="24"/>
      <c r="I16" s="24"/>
      <c r="J16" s="24"/>
      <c r="K16" s="24"/>
      <c r="L16" s="29"/>
      <c r="M16" s="24"/>
      <c r="N16" s="23"/>
      <c r="O16" s="26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441</v>
      </c>
      <c r="D17" s="158"/>
      <c r="E17" s="27"/>
      <c r="F17" s="28"/>
      <c r="G17" s="28"/>
      <c r="H17" s="24"/>
      <c r="I17" s="24"/>
      <c r="J17" s="24"/>
      <c r="K17" s="24"/>
      <c r="L17" s="29"/>
      <c r="M17" s="24"/>
      <c r="N17" s="23"/>
      <c r="O17" s="26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442</v>
      </c>
      <c r="D18" s="158"/>
      <c r="E18" s="27"/>
      <c r="F18" s="28"/>
      <c r="G18" s="28"/>
      <c r="H18" s="24"/>
      <c r="I18" s="24"/>
      <c r="J18" s="24"/>
      <c r="K18" s="24"/>
      <c r="L18" s="29"/>
      <c r="M18" s="24"/>
      <c r="N18" s="23"/>
      <c r="O18" s="26"/>
      <c r="P18" s="24"/>
      <c r="Q18" s="30"/>
      <c r="R18" s="26"/>
      <c r="S18" s="24"/>
      <c r="T18" s="30"/>
      <c r="U18" s="101"/>
      <c r="V18" s="30"/>
    </row>
    <row r="19" spans="1:22" x14ac:dyDescent="0.25">
      <c r="A19" s="18"/>
      <c r="B19" s="19"/>
      <c r="C19" s="6">
        <f t="shared" si="0"/>
        <v>443</v>
      </c>
      <c r="D19" s="158"/>
      <c r="E19" s="27"/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/>
      <c r="T19" s="30"/>
      <c r="U19" s="101"/>
      <c r="V19" s="30"/>
    </row>
    <row r="20" spans="1:22" x14ac:dyDescent="0.25">
      <c r="A20" s="18"/>
      <c r="B20" s="19"/>
      <c r="C20" s="6">
        <f t="shared" si="0"/>
        <v>444</v>
      </c>
      <c r="D20" s="158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6">
        <f t="shared" si="0"/>
        <v>445</v>
      </c>
      <c r="D21" s="158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 t="s">
        <v>32</v>
      </c>
      <c r="C22" s="6">
        <f t="shared" si="0"/>
        <v>446</v>
      </c>
      <c r="D22" s="158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ht="15.75" thickBot="1" x14ac:dyDescent="0.3">
      <c r="A23" s="18"/>
      <c r="B23" s="19" t="s">
        <v>34</v>
      </c>
      <c r="C23" s="6">
        <f t="shared" si="0"/>
        <v>447</v>
      </c>
      <c r="D23" s="159"/>
      <c r="E23" s="33"/>
      <c r="F23" s="34"/>
      <c r="G23" s="34"/>
      <c r="H23" s="35"/>
      <c r="I23" s="35"/>
      <c r="J23" s="35"/>
      <c r="K23" s="35"/>
      <c r="L23" s="36"/>
      <c r="M23" s="35"/>
      <c r="N23" s="120"/>
      <c r="O23" s="38"/>
      <c r="P23" s="35"/>
      <c r="Q23" s="39"/>
      <c r="R23" s="38"/>
      <c r="S23" s="35"/>
      <c r="T23" s="39"/>
      <c r="U23" s="104"/>
      <c r="V23" s="39"/>
    </row>
    <row r="24" spans="1:22" ht="15.75" thickBot="1" x14ac:dyDescent="0.3">
      <c r="A24" s="182"/>
      <c r="B24" s="171"/>
      <c r="C24" s="6"/>
      <c r="D24" s="160">
        <f>SUM(D4:D23)</f>
        <v>4738</v>
      </c>
      <c r="E24" s="42">
        <f t="shared" ref="E24:O24" si="1">SUM(E4:E23)</f>
        <v>5522</v>
      </c>
      <c r="F24" s="43">
        <f t="shared" si="1"/>
        <v>275.39200000000005</v>
      </c>
      <c r="G24" s="43">
        <f t="shared" si="1"/>
        <v>0</v>
      </c>
      <c r="H24" s="43">
        <f t="shared" si="1"/>
        <v>11149.199999999924</v>
      </c>
      <c r="I24" s="43">
        <f t="shared" si="1"/>
        <v>40780.614999999998</v>
      </c>
      <c r="J24" s="43">
        <f t="shared" si="1"/>
        <v>294.30999999999733</v>
      </c>
      <c r="K24" s="43">
        <f t="shared" si="1"/>
        <v>1</v>
      </c>
      <c r="L24" s="44">
        <f t="shared" si="1"/>
        <v>1454.5000000000146</v>
      </c>
      <c r="M24" s="45">
        <f>SUM(M4:M23)</f>
        <v>101917</v>
      </c>
      <c r="N24" s="121">
        <f t="shared" si="1"/>
        <v>550</v>
      </c>
      <c r="O24" s="42">
        <f t="shared" si="1"/>
        <v>6641</v>
      </c>
      <c r="P24" s="43">
        <f>SUM(P4:P23)</f>
        <v>0.7799999998178464</v>
      </c>
      <c r="Q24" s="43">
        <f t="shared" ref="Q24:V24" si="2">SUM(Q4:Q23)</f>
        <v>0</v>
      </c>
      <c r="R24" s="42">
        <f t="shared" si="2"/>
        <v>2074</v>
      </c>
      <c r="S24" s="43">
        <f t="shared" si="2"/>
        <v>21.380000000004657</v>
      </c>
      <c r="T24" s="43">
        <f t="shared" si="2"/>
        <v>0</v>
      </c>
      <c r="U24" s="43">
        <f t="shared" si="2"/>
        <v>380000</v>
      </c>
      <c r="V24" s="43">
        <f t="shared" si="2"/>
        <v>22738.360000000022</v>
      </c>
    </row>
    <row r="25" spans="1:22" x14ac:dyDescent="0.25">
      <c r="A25" s="49" t="s">
        <v>93</v>
      </c>
      <c r="B25" s="49" t="s">
        <v>42</v>
      </c>
      <c r="C25" s="50">
        <v>224</v>
      </c>
      <c r="D25" s="161"/>
      <c r="E25" s="52"/>
      <c r="F25" s="53"/>
      <c r="G25" s="53"/>
      <c r="H25" s="53"/>
      <c r="I25" s="53"/>
      <c r="J25" s="53"/>
      <c r="K25" s="53"/>
      <c r="L25" s="54"/>
      <c r="M25" s="53"/>
      <c r="N25" s="123"/>
      <c r="O25" s="56"/>
      <c r="P25" s="53"/>
      <c r="Q25" s="57"/>
      <c r="R25" s="56"/>
      <c r="S25" s="53"/>
      <c r="T25" s="57"/>
      <c r="U25" s="106"/>
      <c r="V25" s="57"/>
    </row>
    <row r="26" spans="1:22" x14ac:dyDescent="0.25">
      <c r="A26" s="18" t="s">
        <v>94</v>
      </c>
      <c r="B26" s="19" t="s">
        <v>47</v>
      </c>
      <c r="C26" s="50">
        <f>C25+1</f>
        <v>225</v>
      </c>
      <c r="D26" s="158"/>
      <c r="E26" s="27">
        <v>3230</v>
      </c>
      <c r="F26" s="28"/>
      <c r="G26" s="28"/>
      <c r="H26" s="24"/>
      <c r="I26" s="24"/>
      <c r="J26" s="24"/>
      <c r="K26" s="24"/>
      <c r="L26" s="29"/>
      <c r="M26" s="24"/>
      <c r="N26" s="23"/>
      <c r="O26" s="26">
        <v>-2205</v>
      </c>
      <c r="P26" s="24"/>
      <c r="Q26" s="30"/>
      <c r="R26" s="26">
        <v>-1025</v>
      </c>
      <c r="S26" s="24"/>
      <c r="T26" s="30"/>
      <c r="U26" s="101"/>
      <c r="V26" s="30"/>
    </row>
    <row r="27" spans="1:22" x14ac:dyDescent="0.25">
      <c r="A27" s="18"/>
      <c r="B27" s="19"/>
      <c r="C27" s="50">
        <f t="shared" ref="C27:C39" si="3">C26+1</f>
        <v>226</v>
      </c>
      <c r="D27" s="158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227</v>
      </c>
      <c r="D28" s="158"/>
      <c r="E28" s="27"/>
      <c r="F28" s="28"/>
      <c r="G28" s="28"/>
      <c r="H28" s="24"/>
      <c r="I28" s="24"/>
      <c r="J28" s="24"/>
      <c r="K28" s="24"/>
      <c r="L28" s="29"/>
      <c r="M28" s="24"/>
      <c r="N28" s="23"/>
      <c r="O28" s="26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3"/>
        <v>228</v>
      </c>
      <c r="D29" s="158"/>
      <c r="E29" s="27"/>
      <c r="F29" s="28"/>
      <c r="G29" s="28"/>
      <c r="H29" s="24"/>
      <c r="I29" s="24"/>
      <c r="J29" s="24"/>
      <c r="K29" s="24"/>
      <c r="L29" s="29"/>
      <c r="M29" s="24"/>
      <c r="N29" s="23"/>
      <c r="O29" s="26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3"/>
        <v>229</v>
      </c>
      <c r="D30" s="158"/>
      <c r="E30" s="27"/>
      <c r="F30" s="28"/>
      <c r="G30" s="28"/>
      <c r="H30" s="24"/>
      <c r="I30" s="24"/>
      <c r="J30" s="24"/>
      <c r="K30" s="24"/>
      <c r="L30" s="29"/>
      <c r="M30" s="24"/>
      <c r="N30" s="23"/>
      <c r="O30" s="26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3"/>
        <v>230</v>
      </c>
      <c r="D31" s="158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/>
      <c r="P31" s="24"/>
      <c r="Q31" s="30"/>
      <c r="R31" s="26"/>
      <c r="S31" s="24"/>
      <c r="T31" s="30"/>
      <c r="U31" s="101"/>
      <c r="V31" s="30"/>
    </row>
    <row r="32" spans="1:22" x14ac:dyDescent="0.25">
      <c r="A32" s="18"/>
      <c r="B32" s="19"/>
      <c r="C32" s="50">
        <f t="shared" si="3"/>
        <v>231</v>
      </c>
      <c r="D32" s="158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/>
      <c r="S32" s="24"/>
      <c r="T32" s="30"/>
      <c r="U32" s="101"/>
      <c r="V32" s="30"/>
    </row>
    <row r="33" spans="1:22" x14ac:dyDescent="0.25">
      <c r="A33" s="18"/>
      <c r="B33" s="19"/>
      <c r="C33" s="50">
        <f t="shared" si="3"/>
        <v>232</v>
      </c>
      <c r="D33" s="158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59"/>
      <c r="B34" s="60"/>
      <c r="C34" s="50">
        <f t="shared" si="3"/>
        <v>233</v>
      </c>
      <c r="D34" s="159"/>
      <c r="E34" s="33"/>
      <c r="F34" s="34"/>
      <c r="G34" s="34"/>
      <c r="H34" s="35"/>
      <c r="I34" s="35"/>
      <c r="J34" s="35"/>
      <c r="K34" s="35"/>
      <c r="L34" s="36"/>
      <c r="M34" s="35"/>
      <c r="N34" s="120"/>
      <c r="O34" s="38"/>
      <c r="P34" s="35"/>
      <c r="Q34" s="39"/>
      <c r="R34" s="38"/>
      <c r="S34" s="35"/>
      <c r="T34" s="39"/>
      <c r="U34" s="104"/>
      <c r="V34" s="39"/>
    </row>
    <row r="35" spans="1:22" x14ac:dyDescent="0.25">
      <c r="A35" s="59"/>
      <c r="B35" s="60"/>
      <c r="C35" s="50">
        <f t="shared" si="3"/>
        <v>234</v>
      </c>
      <c r="D35" s="159"/>
      <c r="E35" s="33"/>
      <c r="F35" s="34"/>
      <c r="G35" s="34"/>
      <c r="H35" s="35"/>
      <c r="I35" s="35"/>
      <c r="J35" s="35"/>
      <c r="K35" s="35"/>
      <c r="L35" s="36"/>
      <c r="M35" s="35"/>
      <c r="N35" s="120"/>
      <c r="O35" s="38"/>
      <c r="P35" s="35"/>
      <c r="Q35" s="39"/>
      <c r="R35" s="38"/>
      <c r="S35" s="35"/>
      <c r="T35" s="39"/>
      <c r="U35" s="104"/>
      <c r="V35" s="39"/>
    </row>
    <row r="36" spans="1:22" x14ac:dyDescent="0.25">
      <c r="A36" s="59"/>
      <c r="B36" s="60"/>
      <c r="C36" s="50">
        <f t="shared" si="3"/>
        <v>235</v>
      </c>
      <c r="D36" s="159"/>
      <c r="E36" s="33"/>
      <c r="F36" s="34"/>
      <c r="G36" s="34"/>
      <c r="H36" s="35"/>
      <c r="I36" s="35"/>
      <c r="J36" s="35"/>
      <c r="K36" s="35"/>
      <c r="L36" s="36"/>
      <c r="M36" s="35"/>
      <c r="N36" s="120"/>
      <c r="O36" s="38"/>
      <c r="P36" s="35"/>
      <c r="Q36" s="39"/>
      <c r="R36" s="38"/>
      <c r="S36" s="35"/>
      <c r="T36" s="39"/>
      <c r="U36" s="104"/>
      <c r="V36" s="39"/>
    </row>
    <row r="37" spans="1:22" x14ac:dyDescent="0.25">
      <c r="A37" s="59"/>
      <c r="B37" s="60"/>
      <c r="C37" s="50">
        <f t="shared" si="3"/>
        <v>236</v>
      </c>
      <c r="D37" s="159"/>
      <c r="E37" s="33"/>
      <c r="F37" s="34"/>
      <c r="G37" s="34"/>
      <c r="H37" s="35"/>
      <c r="I37" s="35"/>
      <c r="J37" s="35"/>
      <c r="K37" s="35"/>
      <c r="L37" s="36"/>
      <c r="M37" s="35"/>
      <c r="N37" s="120"/>
      <c r="O37" s="38"/>
      <c r="P37" s="35"/>
      <c r="Q37" s="39"/>
      <c r="R37" s="38"/>
      <c r="S37" s="35"/>
      <c r="T37" s="39"/>
      <c r="U37" s="104"/>
      <c r="V37" s="39"/>
    </row>
    <row r="38" spans="1:22" x14ac:dyDescent="0.25">
      <c r="A38" s="59"/>
      <c r="B38" s="60"/>
      <c r="C38" s="50">
        <f t="shared" si="3"/>
        <v>237</v>
      </c>
      <c r="D38" s="159"/>
      <c r="E38" s="33"/>
      <c r="F38" s="34"/>
      <c r="G38" s="34"/>
      <c r="H38" s="35"/>
      <c r="I38" s="35"/>
      <c r="J38" s="35"/>
      <c r="K38" s="35"/>
      <c r="L38" s="36"/>
      <c r="M38" s="35"/>
      <c r="N38" s="120"/>
      <c r="O38" s="38"/>
      <c r="P38" s="35"/>
      <c r="Q38" s="39"/>
      <c r="R38" s="38"/>
      <c r="S38" s="35"/>
      <c r="T38" s="39"/>
      <c r="U38" s="104"/>
      <c r="V38" s="39"/>
    </row>
    <row r="39" spans="1:22" ht="15.75" thickBot="1" x14ac:dyDescent="0.3">
      <c r="A39" s="59"/>
      <c r="B39" s="60"/>
      <c r="C39" s="50">
        <f t="shared" si="3"/>
        <v>238</v>
      </c>
      <c r="D39" s="159"/>
      <c r="E39" s="33"/>
      <c r="F39" s="34"/>
      <c r="G39" s="34"/>
      <c r="H39" s="35"/>
      <c r="I39" s="35"/>
      <c r="J39" s="35"/>
      <c r="K39" s="35"/>
      <c r="L39" s="36"/>
      <c r="M39" s="35"/>
      <c r="N39" s="120"/>
      <c r="O39" s="38"/>
      <c r="P39" s="35"/>
      <c r="Q39" s="39"/>
      <c r="R39" s="38"/>
      <c r="S39" s="35"/>
      <c r="T39" s="39"/>
      <c r="U39" s="104"/>
      <c r="V39" s="39"/>
    </row>
    <row r="40" spans="1:22" ht="15.75" thickBot="1" x14ac:dyDescent="0.3">
      <c r="A40" s="183"/>
      <c r="B40" s="184"/>
      <c r="C40" s="61"/>
      <c r="D40" s="162">
        <f t="shared" ref="D40:L40" si="4">SUM(D25:D39)</f>
        <v>0</v>
      </c>
      <c r="E40" s="62">
        <f t="shared" si="4"/>
        <v>3230</v>
      </c>
      <c r="F40" s="63">
        <f t="shared" si="4"/>
        <v>0</v>
      </c>
      <c r="G40" s="63">
        <f t="shared" si="4"/>
        <v>0</v>
      </c>
      <c r="H40" s="63">
        <f t="shared" si="4"/>
        <v>0</v>
      </c>
      <c r="I40" s="63">
        <f t="shared" si="4"/>
        <v>0</v>
      </c>
      <c r="J40" s="63">
        <f t="shared" si="4"/>
        <v>0</v>
      </c>
      <c r="K40" s="63">
        <f t="shared" si="4"/>
        <v>0</v>
      </c>
      <c r="L40" s="64">
        <f t="shared" si="4"/>
        <v>0</v>
      </c>
      <c r="M40" s="65">
        <f>SUM(M26:M39)</f>
        <v>0</v>
      </c>
      <c r="N40" s="63">
        <f t="shared" ref="N40:V40" si="5">SUM(N25:N39)</f>
        <v>0</v>
      </c>
      <c r="O40" s="62">
        <f t="shared" si="5"/>
        <v>-2205</v>
      </c>
      <c r="P40" s="63">
        <f t="shared" si="5"/>
        <v>0</v>
      </c>
      <c r="Q40" s="63">
        <f t="shared" si="5"/>
        <v>0</v>
      </c>
      <c r="R40" s="62">
        <f t="shared" si="5"/>
        <v>-1025</v>
      </c>
      <c r="S40" s="63">
        <f t="shared" si="5"/>
        <v>0</v>
      </c>
      <c r="T40" s="63">
        <f t="shared" si="5"/>
        <v>0</v>
      </c>
      <c r="U40" s="63">
        <f t="shared" si="5"/>
        <v>0</v>
      </c>
      <c r="V40" s="63">
        <f t="shared" si="5"/>
        <v>0</v>
      </c>
    </row>
    <row r="41" spans="1:22" x14ac:dyDescent="0.25">
      <c r="A41" s="185" t="s">
        <v>48</v>
      </c>
      <c r="B41" s="186"/>
      <c r="C41" s="68">
        <v>495</v>
      </c>
      <c r="D41" s="163"/>
      <c r="E41" s="70"/>
      <c r="F41" s="71"/>
      <c r="G41" s="71"/>
      <c r="H41" s="71"/>
      <c r="I41" s="71"/>
      <c r="J41" s="71"/>
      <c r="K41" s="71"/>
      <c r="L41" s="72"/>
      <c r="M41" s="71"/>
      <c r="N41" s="126"/>
      <c r="O41" s="74"/>
      <c r="P41" s="71"/>
      <c r="Q41" s="75"/>
      <c r="R41" s="74"/>
      <c r="S41" s="71"/>
      <c r="T41" s="75"/>
      <c r="U41" s="113"/>
      <c r="V41" s="75"/>
    </row>
    <row r="42" spans="1:22" x14ac:dyDescent="0.25">
      <c r="A42" s="102" t="s">
        <v>104</v>
      </c>
      <c r="B42" s="77" t="s">
        <v>82</v>
      </c>
      <c r="C42" s="78">
        <f>C41+1</f>
        <v>496</v>
      </c>
      <c r="D42" s="158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>
        <v>170</v>
      </c>
      <c r="P42" s="24"/>
      <c r="Q42" s="30"/>
      <c r="R42" s="26"/>
      <c r="S42" s="24"/>
      <c r="T42" s="30"/>
      <c r="U42" s="101"/>
      <c r="V42" s="30"/>
    </row>
    <row r="43" spans="1:22" x14ac:dyDescent="0.25">
      <c r="A43" s="102" t="s">
        <v>104</v>
      </c>
      <c r="B43" s="77" t="s">
        <v>83</v>
      </c>
      <c r="C43" s="78">
        <f t="shared" ref="C43:C59" si="6">C42+1</f>
        <v>497</v>
      </c>
      <c r="D43" s="158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>
        <v>100</v>
      </c>
      <c r="S43" s="24"/>
      <c r="T43" s="30"/>
      <c r="U43" s="101"/>
      <c r="V43" s="30"/>
    </row>
    <row r="44" spans="1:22" x14ac:dyDescent="0.25">
      <c r="A44" s="102" t="s">
        <v>141</v>
      </c>
      <c r="B44" s="77" t="s">
        <v>142</v>
      </c>
      <c r="C44" s="78">
        <f t="shared" si="6"/>
        <v>498</v>
      </c>
      <c r="D44" s="158">
        <v>476</v>
      </c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6"/>
        <v>499</v>
      </c>
      <c r="D45" s="158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6"/>
        <v>500</v>
      </c>
      <c r="D46" s="158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6"/>
        <v>501</v>
      </c>
      <c r="D47" s="158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6"/>
        <v>502</v>
      </c>
      <c r="D48" s="158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31"/>
      <c r="C49" s="78">
        <f t="shared" si="6"/>
        <v>503</v>
      </c>
      <c r="D49" s="158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/>
      <c r="B50" s="31"/>
      <c r="C50" s="78">
        <f t="shared" si="6"/>
        <v>504</v>
      </c>
      <c r="D50" s="158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/>
      <c r="B51" s="19"/>
      <c r="C51" s="78">
        <f t="shared" si="6"/>
        <v>505</v>
      </c>
      <c r="D51" s="158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6"/>
        <v>506</v>
      </c>
      <c r="D52" s="158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6"/>
        <v>507</v>
      </c>
      <c r="D53" s="158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/>
      <c r="B54" s="77"/>
      <c r="C54" s="78">
        <f t="shared" si="6"/>
        <v>508</v>
      </c>
      <c r="D54" s="158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102"/>
      <c r="B55" s="77"/>
      <c r="C55" s="78">
        <f t="shared" si="6"/>
        <v>509</v>
      </c>
      <c r="D55" s="158"/>
      <c r="E55" s="27"/>
      <c r="F55" s="28"/>
      <c r="G55" s="28"/>
      <c r="H55" s="24"/>
      <c r="I55" s="24"/>
      <c r="J55" s="24"/>
      <c r="K55" s="24"/>
      <c r="L55" s="29"/>
      <c r="M55" s="24"/>
      <c r="N55" s="23"/>
      <c r="O55" s="26"/>
      <c r="P55" s="24"/>
      <c r="Q55" s="30"/>
      <c r="R55" s="26"/>
      <c r="S55" s="24"/>
      <c r="T55" s="30"/>
      <c r="U55" s="101"/>
      <c r="V55" s="30"/>
    </row>
    <row r="56" spans="1:22" x14ac:dyDescent="0.25">
      <c r="A56" s="102"/>
      <c r="B56" s="77"/>
      <c r="C56" s="78">
        <f t="shared" si="6"/>
        <v>510</v>
      </c>
      <c r="D56" s="158"/>
      <c r="E56" s="27"/>
      <c r="F56" s="28"/>
      <c r="G56" s="28"/>
      <c r="H56" s="24"/>
      <c r="I56" s="24"/>
      <c r="J56" s="24"/>
      <c r="K56" s="24"/>
      <c r="L56" s="29"/>
      <c r="M56" s="24"/>
      <c r="N56" s="23"/>
      <c r="O56" s="26"/>
      <c r="P56" s="24"/>
      <c r="Q56" s="30"/>
      <c r="R56" s="26"/>
      <c r="S56" s="24"/>
      <c r="T56" s="30"/>
      <c r="U56" s="101"/>
      <c r="V56" s="30"/>
    </row>
    <row r="57" spans="1:22" x14ac:dyDescent="0.25">
      <c r="A57" s="102"/>
      <c r="B57" s="77"/>
      <c r="C57" s="78">
        <f t="shared" si="6"/>
        <v>511</v>
      </c>
      <c r="D57" s="158"/>
      <c r="E57" s="27"/>
      <c r="F57" s="28"/>
      <c r="G57" s="28"/>
      <c r="H57" s="24"/>
      <c r="I57" s="24"/>
      <c r="J57" s="24"/>
      <c r="K57" s="24"/>
      <c r="L57" s="29"/>
      <c r="M57" s="24"/>
      <c r="N57" s="23"/>
      <c r="O57" s="26"/>
      <c r="P57" s="24"/>
      <c r="Q57" s="30"/>
      <c r="R57" s="26"/>
      <c r="S57" s="24"/>
      <c r="T57" s="30"/>
      <c r="U57" s="101"/>
      <c r="V57" s="30"/>
    </row>
    <row r="58" spans="1:22" x14ac:dyDescent="0.25">
      <c r="A58" s="102" t="s">
        <v>104</v>
      </c>
      <c r="B58" s="77" t="s">
        <v>82</v>
      </c>
      <c r="C58" s="78">
        <f t="shared" si="6"/>
        <v>512</v>
      </c>
      <c r="D58" s="158"/>
      <c r="E58" s="27"/>
      <c r="F58" s="28"/>
      <c r="G58" s="28"/>
      <c r="H58" s="24"/>
      <c r="I58" s="24"/>
      <c r="J58" s="24"/>
      <c r="K58" s="24"/>
      <c r="L58" s="29"/>
      <c r="M58" s="24"/>
      <c r="N58" s="23"/>
      <c r="O58" s="26"/>
      <c r="P58" s="24"/>
      <c r="Q58" s="30"/>
      <c r="R58" s="26"/>
      <c r="S58" s="24"/>
      <c r="T58" s="30"/>
      <c r="U58" s="101"/>
      <c r="V58" s="30"/>
    </row>
    <row r="59" spans="1:22" x14ac:dyDescent="0.25">
      <c r="A59" s="102" t="s">
        <v>104</v>
      </c>
      <c r="B59" s="77" t="s">
        <v>82</v>
      </c>
      <c r="C59" s="78">
        <f t="shared" si="6"/>
        <v>513</v>
      </c>
      <c r="D59" s="158"/>
      <c r="E59" s="27"/>
      <c r="F59" s="28"/>
      <c r="G59" s="28"/>
      <c r="H59" s="24"/>
      <c r="I59" s="24"/>
      <c r="J59" s="24"/>
      <c r="K59" s="24"/>
      <c r="L59" s="29"/>
      <c r="M59" s="24"/>
      <c r="N59" s="23"/>
      <c r="O59" s="26"/>
      <c r="P59" s="24"/>
      <c r="Q59" s="30"/>
      <c r="R59" s="26"/>
      <c r="S59" s="24"/>
      <c r="T59" s="30"/>
      <c r="U59" s="101"/>
      <c r="V59" s="30"/>
    </row>
    <row r="60" spans="1:22" x14ac:dyDescent="0.25">
      <c r="A60" s="79"/>
      <c r="B60" s="80"/>
      <c r="C60" s="78"/>
      <c r="D60" s="164">
        <f t="shared" ref="D60:L60" si="7">SUM(D41:D59)</f>
        <v>476</v>
      </c>
      <c r="E60" s="81">
        <f t="shared" si="7"/>
        <v>0</v>
      </c>
      <c r="F60" s="82">
        <f t="shared" si="7"/>
        <v>0</v>
      </c>
      <c r="G60" s="82">
        <f t="shared" si="7"/>
        <v>0</v>
      </c>
      <c r="H60" s="82">
        <f t="shared" si="7"/>
        <v>0</v>
      </c>
      <c r="I60" s="82">
        <f t="shared" si="7"/>
        <v>0</v>
      </c>
      <c r="J60" s="82">
        <f t="shared" si="7"/>
        <v>0</v>
      </c>
      <c r="K60" s="82">
        <f t="shared" si="7"/>
        <v>0</v>
      </c>
      <c r="L60" s="83">
        <f t="shared" si="7"/>
        <v>0</v>
      </c>
      <c r="M60" s="84">
        <f>SUM(M42:M59)</f>
        <v>0</v>
      </c>
      <c r="N60" s="82">
        <f t="shared" ref="N60:V60" si="8">SUM(N41:N59)</f>
        <v>0</v>
      </c>
      <c r="O60" s="81">
        <f t="shared" si="8"/>
        <v>170</v>
      </c>
      <c r="P60" s="82">
        <f t="shared" si="8"/>
        <v>0</v>
      </c>
      <c r="Q60" s="82">
        <f t="shared" si="8"/>
        <v>0</v>
      </c>
      <c r="R60" s="81">
        <f t="shared" si="8"/>
        <v>100</v>
      </c>
      <c r="S60" s="82">
        <f t="shared" si="8"/>
        <v>0</v>
      </c>
      <c r="T60" s="82">
        <f t="shared" si="8"/>
        <v>0</v>
      </c>
      <c r="U60" s="82">
        <f t="shared" si="8"/>
        <v>0</v>
      </c>
      <c r="V60" s="82">
        <f t="shared" si="8"/>
        <v>0</v>
      </c>
    </row>
    <row r="61" spans="1:22" ht="15.75" thickBot="1" x14ac:dyDescent="0.3">
      <c r="A61" s="87" t="s">
        <v>87</v>
      </c>
      <c r="B61" s="88">
        <f>D61+E61+F61*5+G61*3.5+O61+R61</f>
        <v>19605.96</v>
      </c>
      <c r="C61" s="89" t="s">
        <v>88</v>
      </c>
      <c r="D61" s="165">
        <f t="shared" ref="D61:V61" si="9">D24+D40-D60</f>
        <v>4262</v>
      </c>
      <c r="E61" s="90">
        <f t="shared" si="9"/>
        <v>8752</v>
      </c>
      <c r="F61" s="91">
        <f t="shared" si="9"/>
        <v>275.39200000000005</v>
      </c>
      <c r="G61" s="91">
        <f t="shared" si="9"/>
        <v>0</v>
      </c>
      <c r="H61" s="91">
        <f t="shared" si="9"/>
        <v>11149.199999999924</v>
      </c>
      <c r="I61" s="91">
        <f t="shared" si="9"/>
        <v>40780.614999999998</v>
      </c>
      <c r="J61" s="91">
        <f t="shared" si="9"/>
        <v>294.30999999999733</v>
      </c>
      <c r="K61" s="91">
        <f t="shared" si="9"/>
        <v>1</v>
      </c>
      <c r="L61" s="92">
        <f t="shared" si="9"/>
        <v>1454.5000000000146</v>
      </c>
      <c r="M61" s="15">
        <f t="shared" si="9"/>
        <v>101917</v>
      </c>
      <c r="N61" s="91">
        <f t="shared" si="9"/>
        <v>550</v>
      </c>
      <c r="O61" s="90">
        <f t="shared" si="9"/>
        <v>4266</v>
      </c>
      <c r="P61" s="91">
        <f t="shared" si="9"/>
        <v>0.7799999998178464</v>
      </c>
      <c r="Q61" s="91">
        <f t="shared" si="9"/>
        <v>0</v>
      </c>
      <c r="R61" s="90">
        <f t="shared" si="9"/>
        <v>949</v>
      </c>
      <c r="S61" s="91">
        <f t="shared" si="9"/>
        <v>21.380000000004657</v>
      </c>
      <c r="T61" s="91">
        <f t="shared" si="9"/>
        <v>0</v>
      </c>
      <c r="U61" s="91">
        <f t="shared" si="9"/>
        <v>380000</v>
      </c>
      <c r="V61" s="91">
        <f t="shared" si="9"/>
        <v>22738.360000000022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9267-82EE-4EED-8B02-3E4C36B37B85}">
  <dimension ref="A1:V53"/>
  <sheetViews>
    <sheetView rightToLeft="1" tabSelected="1" workbookViewId="0">
      <selection activeCell="A17" sqref="A17:C17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95"/>
    <col min="12" max="12" width="9.42578125" bestFit="1" customWidth="1"/>
    <col min="13" max="14" width="9.42578125" customWidth="1"/>
    <col min="15" max="15" width="9.5703125" style="95" bestFit="1" customWidth="1"/>
    <col min="16" max="16" width="9.85546875" bestFit="1" customWidth="1"/>
    <col min="18" max="18" width="9.5703125" style="95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5</v>
      </c>
      <c r="C1" s="7"/>
      <c r="D1" s="177" t="s">
        <v>0</v>
      </c>
      <c r="E1" s="178"/>
      <c r="F1" s="178"/>
      <c r="G1" s="178"/>
      <c r="H1" s="178"/>
      <c r="I1" s="178"/>
      <c r="J1" s="178"/>
      <c r="K1" s="178"/>
      <c r="L1" s="179"/>
      <c r="M1" s="127"/>
      <c r="N1" s="127"/>
      <c r="O1" s="180" t="s">
        <v>1</v>
      </c>
      <c r="P1" s="178"/>
      <c r="Q1" s="179"/>
      <c r="R1" s="180" t="s">
        <v>2</v>
      </c>
      <c r="S1" s="178"/>
      <c r="T1" s="179"/>
      <c r="U1" s="1" t="s">
        <v>3</v>
      </c>
      <c r="V1" s="3" t="s">
        <v>4</v>
      </c>
    </row>
    <row r="2" spans="1:22" x14ac:dyDescent="0.25">
      <c r="A2" s="181">
        <f>'[1]1'!A2:B2</f>
        <v>2025</v>
      </c>
      <c r="B2" s="181"/>
      <c r="C2" s="7"/>
      <c r="D2" s="171" t="s">
        <v>5</v>
      </c>
      <c r="E2" s="181"/>
      <c r="F2" s="181"/>
      <c r="G2" s="181"/>
      <c r="H2" s="181" t="s">
        <v>6</v>
      </c>
      <c r="I2" s="181"/>
      <c r="J2" s="181"/>
      <c r="K2" s="181"/>
      <c r="L2" s="169"/>
      <c r="M2" s="7"/>
      <c r="N2" s="129"/>
      <c r="O2" s="11" t="s">
        <v>5</v>
      </c>
      <c r="P2" s="181" t="s">
        <v>6</v>
      </c>
      <c r="Q2" s="168"/>
      <c r="R2" s="11" t="s">
        <v>5</v>
      </c>
      <c r="S2" s="181" t="s">
        <v>6</v>
      </c>
      <c r="T2" s="168"/>
      <c r="U2" s="167" t="s">
        <v>5</v>
      </c>
      <c r="V2" s="16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8" t="s">
        <v>18</v>
      </c>
      <c r="M3" s="7" t="s">
        <v>19</v>
      </c>
      <c r="N3" s="129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432</v>
      </c>
      <c r="D4" s="13">
        <f>'[1]9'!D61</f>
        <v>4262</v>
      </c>
      <c r="E4" s="13">
        <f>'[1]9'!E61</f>
        <v>8752</v>
      </c>
      <c r="F4" s="17">
        <f>'[1]9'!F61</f>
        <v>275.39200000000005</v>
      </c>
      <c r="G4" s="17">
        <f>'[1]9'!G61</f>
        <v>0</v>
      </c>
      <c r="H4" s="17">
        <f>'[1]9'!H61</f>
        <v>11149.199999999924</v>
      </c>
      <c r="I4" s="17">
        <f>'[1]9'!I61</f>
        <v>40780.614999999998</v>
      </c>
      <c r="J4" s="17">
        <f>'[1]9'!J61</f>
        <v>294.30999999999733</v>
      </c>
      <c r="K4" s="17">
        <f>'[1]9'!K61</f>
        <v>1</v>
      </c>
      <c r="L4" s="9">
        <f>'[1]9'!L61</f>
        <v>1454.5000000000146</v>
      </c>
      <c r="M4" s="15">
        <f>'[1]9'!M61</f>
        <v>101917</v>
      </c>
      <c r="N4" s="17">
        <f>'[1]9'!N61</f>
        <v>550</v>
      </c>
      <c r="O4" s="13">
        <f>'[1]9'!O61</f>
        <v>4266</v>
      </c>
      <c r="P4" s="17">
        <f>'[1]9'!P61</f>
        <v>0.7799999998178464</v>
      </c>
      <c r="Q4" s="17">
        <f>'[1]9'!Q61</f>
        <v>0</v>
      </c>
      <c r="R4" s="13">
        <f>'[1]9'!R61</f>
        <v>949</v>
      </c>
      <c r="S4" s="17">
        <f>'[1]9'!S61</f>
        <v>21.380000000004657</v>
      </c>
      <c r="T4" s="17">
        <f>'[1]9'!T61</f>
        <v>0</v>
      </c>
      <c r="U4" s="17">
        <f>'[1]9'!U61</f>
        <v>380000</v>
      </c>
      <c r="V4" s="17">
        <f>'[1]9'!V61</f>
        <v>22738.360000000022</v>
      </c>
    </row>
    <row r="5" spans="1:22" x14ac:dyDescent="0.25">
      <c r="A5" s="19"/>
      <c r="B5" s="19" t="s">
        <v>32</v>
      </c>
      <c r="C5" s="7">
        <f>C4+1</f>
        <v>433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5030</v>
      </c>
      <c r="P5" s="24"/>
      <c r="Q5" s="30"/>
      <c r="R5" s="26"/>
      <c r="S5" s="24"/>
      <c r="T5" s="30"/>
      <c r="U5" s="101"/>
      <c r="V5" s="30"/>
    </row>
    <row r="6" spans="1:22" x14ac:dyDescent="0.25">
      <c r="A6" s="19"/>
      <c r="B6" s="19" t="s">
        <v>34</v>
      </c>
      <c r="C6" s="7">
        <f t="shared" ref="C6:C16" si="0">C5+1</f>
        <v>434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2185</v>
      </c>
      <c r="S6" s="24"/>
      <c r="T6" s="30"/>
      <c r="U6" s="101"/>
      <c r="V6" s="30"/>
    </row>
    <row r="7" spans="1:22" x14ac:dyDescent="0.25">
      <c r="A7" s="19"/>
      <c r="B7" s="19"/>
      <c r="C7" s="7">
        <f t="shared" si="0"/>
        <v>435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9"/>
      <c r="B8" s="19"/>
      <c r="C8" s="7">
        <f t="shared" si="0"/>
        <v>436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9"/>
      <c r="B9" s="19"/>
      <c r="C9" s="7">
        <f t="shared" si="0"/>
        <v>437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19"/>
      <c r="C10" s="7">
        <f t="shared" si="0"/>
        <v>438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9"/>
      <c r="B11" s="19"/>
      <c r="C11" s="7">
        <f t="shared" si="0"/>
        <v>439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9"/>
      <c r="B12" s="19"/>
      <c r="C12" s="7">
        <f t="shared" si="0"/>
        <v>440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9"/>
      <c r="B13" s="19"/>
      <c r="C13" s="7">
        <f t="shared" si="0"/>
        <v>441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9"/>
      <c r="B14" s="19"/>
      <c r="C14" s="7">
        <f t="shared" si="0"/>
        <v>442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x14ac:dyDescent="0.25">
      <c r="A15" s="19"/>
      <c r="B15" s="19" t="s">
        <v>32</v>
      </c>
      <c r="C15" s="7">
        <f t="shared" si="0"/>
        <v>443</v>
      </c>
      <c r="D15" s="20"/>
      <c r="E15" s="27"/>
      <c r="F15" s="28"/>
      <c r="G15" s="28"/>
      <c r="H15" s="24"/>
      <c r="I15" s="24"/>
      <c r="J15" s="24"/>
      <c r="K15" s="24"/>
      <c r="L15" s="29"/>
      <c r="M15" s="24"/>
      <c r="N15" s="23"/>
      <c r="O15" s="26"/>
      <c r="P15" s="24"/>
      <c r="Q15" s="30"/>
      <c r="R15" s="26"/>
      <c r="S15" s="24"/>
      <c r="T15" s="30"/>
      <c r="U15" s="101"/>
      <c r="V15" s="30"/>
    </row>
    <row r="16" spans="1:22" ht="15.75" thickBot="1" x14ac:dyDescent="0.3">
      <c r="A16" s="19"/>
      <c r="B16" s="19" t="s">
        <v>34</v>
      </c>
      <c r="C16" s="7">
        <f t="shared" si="0"/>
        <v>444</v>
      </c>
      <c r="D16" s="32"/>
      <c r="E16" s="33"/>
      <c r="F16" s="34"/>
      <c r="G16" s="34"/>
      <c r="H16" s="35"/>
      <c r="I16" s="35"/>
      <c r="J16" s="35"/>
      <c r="K16" s="35"/>
      <c r="L16" s="36"/>
      <c r="M16" s="35"/>
      <c r="N16" s="120"/>
      <c r="O16" s="38"/>
      <c r="P16" s="35"/>
      <c r="Q16" s="39"/>
      <c r="R16" s="38"/>
      <c r="S16" s="35"/>
      <c r="T16" s="39"/>
      <c r="U16" s="104"/>
      <c r="V16" s="39"/>
    </row>
    <row r="17" spans="1:22" ht="15.75" thickBot="1" x14ac:dyDescent="0.3">
      <c r="A17" s="169"/>
      <c r="B17" s="170"/>
      <c r="C17" s="171"/>
      <c r="D17" s="41">
        <f>SUM(D4:D16)</f>
        <v>4262</v>
      </c>
      <c r="E17" s="42">
        <f t="shared" ref="E17:O17" si="1">SUM(E4:E16)</f>
        <v>8752</v>
      </c>
      <c r="F17" s="43">
        <f t="shared" si="1"/>
        <v>275.39200000000005</v>
      </c>
      <c r="G17" s="43">
        <f t="shared" si="1"/>
        <v>0</v>
      </c>
      <c r="H17" s="43">
        <f t="shared" si="1"/>
        <v>11149.199999999924</v>
      </c>
      <c r="I17" s="43">
        <f t="shared" si="1"/>
        <v>40780.614999999998</v>
      </c>
      <c r="J17" s="43">
        <f t="shared" si="1"/>
        <v>294.30999999999733</v>
      </c>
      <c r="K17" s="43">
        <f t="shared" si="1"/>
        <v>1</v>
      </c>
      <c r="L17" s="44">
        <f t="shared" si="1"/>
        <v>1454.5000000000146</v>
      </c>
      <c r="M17" s="45">
        <f>SUM(M4:M16)</f>
        <v>101917</v>
      </c>
      <c r="N17" s="121">
        <f t="shared" si="1"/>
        <v>550</v>
      </c>
      <c r="O17" s="42">
        <f t="shared" si="1"/>
        <v>9296</v>
      </c>
      <c r="P17" s="43">
        <f>SUM(P4:P16)</f>
        <v>0.7799999998178464</v>
      </c>
      <c r="Q17" s="43">
        <f t="shared" ref="Q17:V17" si="2">SUM(Q4:Q16)</f>
        <v>0</v>
      </c>
      <c r="R17" s="42">
        <f t="shared" si="2"/>
        <v>3134</v>
      </c>
      <c r="S17" s="43">
        <f t="shared" si="2"/>
        <v>21.380000000004657</v>
      </c>
      <c r="T17" s="43">
        <f t="shared" si="2"/>
        <v>0</v>
      </c>
      <c r="U17" s="43">
        <f t="shared" si="2"/>
        <v>380000</v>
      </c>
      <c r="V17" s="43">
        <f t="shared" si="2"/>
        <v>22738.360000000022</v>
      </c>
    </row>
    <row r="18" spans="1:22" x14ac:dyDescent="0.25">
      <c r="A18" s="49" t="s">
        <v>93</v>
      </c>
      <c r="B18" s="49" t="s">
        <v>42</v>
      </c>
      <c r="C18" s="49">
        <v>425</v>
      </c>
      <c r="D18" s="51"/>
      <c r="E18" s="52"/>
      <c r="F18" s="53"/>
      <c r="G18" s="53"/>
      <c r="H18" s="53"/>
      <c r="I18" s="53"/>
      <c r="J18" s="53"/>
      <c r="K18" s="53"/>
      <c r="L18" s="54"/>
      <c r="M18" s="53"/>
      <c r="N18" s="123"/>
      <c r="O18" s="56"/>
      <c r="P18" s="53"/>
      <c r="Q18" s="57"/>
      <c r="R18" s="56"/>
      <c r="S18" s="53"/>
      <c r="T18" s="57"/>
      <c r="U18" s="106"/>
      <c r="V18" s="57"/>
    </row>
    <row r="19" spans="1:22" x14ac:dyDescent="0.25">
      <c r="A19" s="19" t="s">
        <v>94</v>
      </c>
      <c r="B19" s="19" t="s">
        <v>47</v>
      </c>
      <c r="C19" s="49">
        <f>C18+1</f>
        <v>426</v>
      </c>
      <c r="D19" s="20"/>
      <c r="E19" s="27">
        <v>4865</v>
      </c>
      <c r="F19" s="28"/>
      <c r="G19" s="28"/>
      <c r="H19" s="24"/>
      <c r="I19" s="24"/>
      <c r="J19" s="24"/>
      <c r="K19" s="24"/>
      <c r="L19" s="29"/>
      <c r="M19" s="24"/>
      <c r="N19" s="23"/>
      <c r="O19" s="26">
        <v>-3766</v>
      </c>
      <c r="P19" s="24"/>
      <c r="Q19" s="30"/>
      <c r="R19" s="26">
        <v>-1099</v>
      </c>
      <c r="S19" s="24"/>
      <c r="T19" s="30"/>
      <c r="U19" s="101"/>
      <c r="V19" s="30"/>
    </row>
    <row r="20" spans="1:22" x14ac:dyDescent="0.25">
      <c r="A20" s="19"/>
      <c r="B20" s="19"/>
      <c r="C20" s="49">
        <f t="shared" ref="C20:C28" si="3">C19+1</f>
        <v>427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9"/>
      <c r="B21" s="19"/>
      <c r="C21" s="49">
        <f t="shared" si="3"/>
        <v>428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9"/>
      <c r="B22" s="19"/>
      <c r="C22" s="49">
        <f t="shared" si="3"/>
        <v>429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9"/>
      <c r="B23" s="19"/>
      <c r="C23" s="49">
        <f t="shared" si="3"/>
        <v>430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9"/>
      <c r="B24" s="19"/>
      <c r="C24" s="49">
        <f t="shared" si="3"/>
        <v>431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9" t="s">
        <v>47</v>
      </c>
      <c r="B25" s="19" t="s">
        <v>45</v>
      </c>
      <c r="C25" s="49">
        <f t="shared" si="3"/>
        <v>432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9" t="s">
        <v>143</v>
      </c>
      <c r="B26" s="19" t="s">
        <v>144</v>
      </c>
      <c r="C26" s="49">
        <f t="shared" si="3"/>
        <v>433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19" t="s">
        <v>145</v>
      </c>
      <c r="B27" s="19" t="s">
        <v>146</v>
      </c>
      <c r="C27" s="49">
        <f t="shared" si="3"/>
        <v>434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3"/>
      <c r="O27" s="26"/>
      <c r="P27" s="24"/>
      <c r="Q27" s="30"/>
      <c r="R27" s="26"/>
      <c r="S27" s="24"/>
      <c r="T27" s="30"/>
      <c r="U27" s="101"/>
      <c r="V27" s="30"/>
    </row>
    <row r="28" spans="1:22" ht="15.75" thickBot="1" x14ac:dyDescent="0.3">
      <c r="A28" s="19" t="s">
        <v>147</v>
      </c>
      <c r="B28" s="19" t="s">
        <v>148</v>
      </c>
      <c r="C28" s="49">
        <f t="shared" si="3"/>
        <v>435</v>
      </c>
      <c r="D28" s="32"/>
      <c r="E28" s="33"/>
      <c r="F28" s="34"/>
      <c r="G28" s="34"/>
      <c r="H28" s="35"/>
      <c r="I28" s="35"/>
      <c r="J28" s="35"/>
      <c r="K28" s="35"/>
      <c r="L28" s="36"/>
      <c r="M28" s="35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ht="15.75" thickBot="1" x14ac:dyDescent="0.3">
      <c r="A29" s="172"/>
      <c r="B29" s="172"/>
      <c r="C29" s="172"/>
      <c r="D29" s="62">
        <f>SUM(D18:D28)</f>
        <v>0</v>
      </c>
      <c r="E29" s="62">
        <f t="shared" ref="E29:V29" si="4">SUM(E18:E28)</f>
        <v>4865</v>
      </c>
      <c r="F29" s="63">
        <f t="shared" si="4"/>
        <v>0</v>
      </c>
      <c r="G29" s="63">
        <f t="shared" si="4"/>
        <v>0</v>
      </c>
      <c r="H29" s="63">
        <f t="shared" si="4"/>
        <v>0</v>
      </c>
      <c r="I29" s="63">
        <f t="shared" si="4"/>
        <v>0</v>
      </c>
      <c r="J29" s="63">
        <f t="shared" si="4"/>
        <v>0</v>
      </c>
      <c r="K29" s="63">
        <f t="shared" si="4"/>
        <v>0</v>
      </c>
      <c r="L29" s="64">
        <f t="shared" si="4"/>
        <v>0</v>
      </c>
      <c r="M29" s="65">
        <f>SUM(M19:M28)</f>
        <v>0</v>
      </c>
      <c r="N29" s="63">
        <f t="shared" si="4"/>
        <v>0</v>
      </c>
      <c r="O29" s="62">
        <f t="shared" si="4"/>
        <v>-3766</v>
      </c>
      <c r="P29" s="63">
        <f t="shared" si="4"/>
        <v>0</v>
      </c>
      <c r="Q29" s="63">
        <f t="shared" si="4"/>
        <v>0</v>
      </c>
      <c r="R29" s="62">
        <f t="shared" si="4"/>
        <v>-1099</v>
      </c>
      <c r="S29" s="63">
        <f t="shared" si="4"/>
        <v>0</v>
      </c>
      <c r="T29" s="63">
        <f t="shared" si="4"/>
        <v>0</v>
      </c>
      <c r="U29" s="63">
        <f t="shared" si="4"/>
        <v>0</v>
      </c>
      <c r="V29" s="63">
        <f t="shared" si="4"/>
        <v>0</v>
      </c>
    </row>
    <row r="30" spans="1:22" x14ac:dyDescent="0.25">
      <c r="A30" s="173" t="s">
        <v>48</v>
      </c>
      <c r="B30" s="173"/>
      <c r="C30" s="80">
        <v>498</v>
      </c>
      <c r="D30" s="69"/>
      <c r="E30" s="70"/>
      <c r="F30" s="71"/>
      <c r="G30" s="71"/>
      <c r="H30" s="71"/>
      <c r="I30" s="71"/>
      <c r="J30" s="71"/>
      <c r="K30" s="71"/>
      <c r="L30" s="72"/>
      <c r="M30" s="71"/>
      <c r="N30" s="126"/>
      <c r="O30" s="74"/>
      <c r="P30" s="71"/>
      <c r="Q30" s="75"/>
      <c r="R30" s="74"/>
      <c r="S30" s="71"/>
      <c r="T30" s="75"/>
      <c r="U30" s="113"/>
      <c r="V30" s="75"/>
    </row>
    <row r="31" spans="1:22" x14ac:dyDescent="0.25">
      <c r="A31" s="102" t="s">
        <v>104</v>
      </c>
      <c r="B31" s="77" t="s">
        <v>82</v>
      </c>
      <c r="C31" s="80">
        <f>C30+1</f>
        <v>499</v>
      </c>
      <c r="D31" s="20"/>
      <c r="E31" s="27"/>
      <c r="F31" s="28"/>
      <c r="G31" s="28"/>
      <c r="H31" s="24"/>
      <c r="I31" s="24"/>
      <c r="J31" s="24"/>
      <c r="K31" s="24"/>
      <c r="L31" s="29"/>
      <c r="M31" s="24"/>
      <c r="N31" s="23"/>
      <c r="O31" s="26">
        <v>120</v>
      </c>
      <c r="P31" s="24"/>
      <c r="Q31" s="30"/>
      <c r="R31" s="26"/>
      <c r="S31" s="24"/>
      <c r="T31" s="30"/>
      <c r="U31" s="101"/>
      <c r="V31" s="30"/>
    </row>
    <row r="32" spans="1:22" x14ac:dyDescent="0.25">
      <c r="A32" s="102" t="s">
        <v>104</v>
      </c>
      <c r="B32" s="77" t="s">
        <v>83</v>
      </c>
      <c r="C32" s="80">
        <f t="shared" ref="C32:C51" si="5">C31+1</f>
        <v>500</v>
      </c>
      <c r="D32" s="20"/>
      <c r="E32" s="27"/>
      <c r="F32" s="28"/>
      <c r="G32" s="28"/>
      <c r="H32" s="24"/>
      <c r="I32" s="24"/>
      <c r="J32" s="24"/>
      <c r="K32" s="24"/>
      <c r="L32" s="29"/>
      <c r="M32" s="24"/>
      <c r="N32" s="23"/>
      <c r="O32" s="26"/>
      <c r="P32" s="24"/>
      <c r="Q32" s="30"/>
      <c r="R32" s="26">
        <v>60</v>
      </c>
      <c r="S32" s="24"/>
      <c r="T32" s="30"/>
      <c r="U32" s="101"/>
      <c r="V32" s="30"/>
    </row>
    <row r="33" spans="1:22" x14ac:dyDescent="0.25">
      <c r="A33" s="102" t="s">
        <v>149</v>
      </c>
      <c r="B33" s="77" t="s">
        <v>150</v>
      </c>
      <c r="C33" s="78">
        <f t="shared" si="5"/>
        <v>501</v>
      </c>
      <c r="D33" s="20"/>
      <c r="E33" s="27"/>
      <c r="F33" s="28"/>
      <c r="G33" s="28"/>
      <c r="H33" s="24">
        <v>3000</v>
      </c>
      <c r="I33" s="24"/>
      <c r="J33" s="24"/>
      <c r="K33" s="24"/>
      <c r="L33" s="29"/>
      <c r="M33" s="24"/>
      <c r="N33" s="23"/>
      <c r="O33" s="26"/>
      <c r="P33" s="24"/>
      <c r="Q33" s="30"/>
      <c r="R33" s="26"/>
      <c r="S33" s="24"/>
      <c r="T33" s="30"/>
      <c r="U33" s="101"/>
      <c r="V33" s="30"/>
    </row>
    <row r="34" spans="1:22" x14ac:dyDescent="0.25">
      <c r="A34" s="102"/>
      <c r="B34" s="77"/>
      <c r="C34" s="78">
        <f t="shared" si="5"/>
        <v>502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/>
      <c r="S34" s="24"/>
      <c r="T34" s="30"/>
      <c r="U34" s="101"/>
      <c r="V34" s="30"/>
    </row>
    <row r="35" spans="1:22" x14ac:dyDescent="0.25">
      <c r="A35" s="102"/>
      <c r="B35" s="77"/>
      <c r="C35" s="78">
        <f t="shared" si="5"/>
        <v>503</v>
      </c>
      <c r="D35" s="20"/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02"/>
      <c r="B36" s="77"/>
      <c r="C36" s="78">
        <f t="shared" si="5"/>
        <v>504</v>
      </c>
      <c r="D36" s="20"/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/>
      <c r="B37" s="19"/>
      <c r="C37" s="78">
        <f t="shared" si="5"/>
        <v>505</v>
      </c>
      <c r="D37" s="20"/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506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19"/>
      <c r="C39" s="78">
        <f t="shared" si="5"/>
        <v>507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508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/>
      <c r="C41" s="78">
        <f t="shared" si="5"/>
        <v>509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19"/>
      <c r="C42" s="78">
        <f t="shared" si="5"/>
        <v>510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19"/>
      <c r="C43" s="78">
        <f t="shared" si="5"/>
        <v>511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19"/>
      <c r="C44" s="78">
        <f t="shared" si="5"/>
        <v>512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19"/>
      <c r="C45" s="78">
        <f t="shared" si="5"/>
        <v>513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19"/>
      <c r="C46" s="78">
        <f t="shared" si="5"/>
        <v>514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19"/>
      <c r="C47" s="78">
        <f t="shared" si="5"/>
        <v>515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516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517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02" t="s">
        <v>104</v>
      </c>
      <c r="B50" s="77" t="s">
        <v>82</v>
      </c>
      <c r="C50" s="78">
        <f t="shared" si="5"/>
        <v>518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02" t="s">
        <v>104</v>
      </c>
      <c r="B51" s="77" t="s">
        <v>83</v>
      </c>
      <c r="C51" s="78">
        <f t="shared" si="5"/>
        <v>519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74"/>
      <c r="B52" s="175"/>
      <c r="C52" s="176"/>
      <c r="D52" s="81">
        <f>SUM(D30:D51)</f>
        <v>0</v>
      </c>
      <c r="E52" s="81">
        <f t="shared" ref="E52:V52" si="6">SUM(E30:E51)</f>
        <v>0</v>
      </c>
      <c r="F52" s="82">
        <f t="shared" si="6"/>
        <v>0</v>
      </c>
      <c r="G52" s="82">
        <f t="shared" si="6"/>
        <v>0</v>
      </c>
      <c r="H52" s="82">
        <f t="shared" si="6"/>
        <v>3000</v>
      </c>
      <c r="I52" s="82">
        <f t="shared" si="6"/>
        <v>0</v>
      </c>
      <c r="J52" s="82">
        <f t="shared" si="6"/>
        <v>0</v>
      </c>
      <c r="K52" s="82">
        <f t="shared" si="6"/>
        <v>0</v>
      </c>
      <c r="L52" s="83">
        <f>SUM(L30:L51)</f>
        <v>0</v>
      </c>
      <c r="M52" s="84">
        <f>SUM(M31:M51)</f>
        <v>0</v>
      </c>
      <c r="N52" s="82">
        <f>SUM(N30:N51)</f>
        <v>0</v>
      </c>
      <c r="O52" s="81">
        <f t="shared" si="6"/>
        <v>120</v>
      </c>
      <c r="P52" s="82">
        <f t="shared" si="6"/>
        <v>0</v>
      </c>
      <c r="Q52" s="82">
        <f t="shared" si="6"/>
        <v>0</v>
      </c>
      <c r="R52" s="81">
        <f t="shared" si="6"/>
        <v>60</v>
      </c>
      <c r="S52" s="82">
        <f t="shared" si="6"/>
        <v>0</v>
      </c>
      <c r="T52" s="82">
        <f t="shared" si="6"/>
        <v>0</v>
      </c>
      <c r="U52" s="82">
        <f t="shared" si="6"/>
        <v>0</v>
      </c>
      <c r="V52" s="82">
        <f t="shared" si="6"/>
        <v>0</v>
      </c>
    </row>
    <row r="53" spans="1:22" ht="15.75" thickBot="1" x14ac:dyDescent="0.3">
      <c r="A53" s="87" t="s">
        <v>87</v>
      </c>
      <c r="B53" s="88">
        <f>D53+E53+F53*5+G53*3.5+O53+R53</f>
        <v>26640.959999999999</v>
      </c>
      <c r="C53" s="89" t="s">
        <v>88</v>
      </c>
      <c r="D53" s="90">
        <f>D17+D29-D52</f>
        <v>4262</v>
      </c>
      <c r="E53" s="90">
        <f t="shared" ref="E53:V53" si="7">E17+E29-E52</f>
        <v>13617</v>
      </c>
      <c r="F53" s="91">
        <f t="shared" si="7"/>
        <v>275.39200000000005</v>
      </c>
      <c r="G53" s="91">
        <f t="shared" si="7"/>
        <v>0</v>
      </c>
      <c r="H53" s="91">
        <f t="shared" si="7"/>
        <v>8149.1999999999243</v>
      </c>
      <c r="I53" s="91">
        <f t="shared" si="7"/>
        <v>40780.614999999998</v>
      </c>
      <c r="J53" s="91">
        <f t="shared" si="7"/>
        <v>294.30999999999733</v>
      </c>
      <c r="K53" s="91">
        <f t="shared" si="7"/>
        <v>1</v>
      </c>
      <c r="L53" s="92">
        <f>L17+L29-L52</f>
        <v>1454.5000000000146</v>
      </c>
      <c r="M53" s="15">
        <f>M17+M29-M52</f>
        <v>101917</v>
      </c>
      <c r="N53" s="91">
        <f>N17+N29-N52</f>
        <v>550</v>
      </c>
      <c r="O53" s="90">
        <f t="shared" si="7"/>
        <v>5410</v>
      </c>
      <c r="P53" s="91">
        <f t="shared" si="7"/>
        <v>0.7799999998178464</v>
      </c>
      <c r="Q53" s="91">
        <f t="shared" si="7"/>
        <v>0</v>
      </c>
      <c r="R53" s="90">
        <f t="shared" si="7"/>
        <v>1975</v>
      </c>
      <c r="S53" s="91">
        <f t="shared" si="7"/>
        <v>21.380000000004657</v>
      </c>
      <c r="T53" s="91">
        <f t="shared" si="7"/>
        <v>0</v>
      </c>
      <c r="U53" s="91">
        <f t="shared" si="7"/>
        <v>380000</v>
      </c>
      <c r="V53" s="91">
        <f t="shared" si="7"/>
        <v>22738.360000000022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3</vt:lpstr>
      <vt:lpstr>4</vt:lpstr>
      <vt:lpstr>5</vt:lpstr>
      <vt:lpstr>6</vt:lpstr>
      <vt:lpstr>7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2026-05-11T06:38:01Z</dcterms:modified>
</cp:coreProperties>
</file>